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mk-my.sharepoint.com/personal/ingrid_mayrhofer_ea-stmk_at/Documents/Büro/2023/Allgemeines/"/>
    </mc:Choice>
  </mc:AlternateContent>
  <xr:revisionPtr revIDLastSave="0" documentId="8_{F50095F1-DC36-4088-A4A2-B196FC8171A2}" xr6:coauthVersionLast="47" xr6:coauthVersionMax="47" xr10:uidLastSave="{00000000-0000-0000-0000-000000000000}"/>
  <bookViews>
    <workbookView xWindow="-30828" yWindow="-2328" windowWidth="30936" windowHeight="16896" activeTab="1" xr2:uid="{00000000-000D-0000-FFFF-FFFF00000000}"/>
  </bookViews>
  <sheets>
    <sheet name="Eingabe" sheetId="8" r:id="rId1"/>
    <sheet name="Beispiel 1" sheetId="11" r:id="rId2"/>
    <sheet name="Beispiel2" sheetId="12" r:id="rId3"/>
    <sheet name="Grundlagen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5" i="12" l="1"/>
  <c r="A34" i="12"/>
  <c r="D30" i="12"/>
  <c r="B30" i="12"/>
  <c r="D29" i="12"/>
  <c r="B29" i="12"/>
  <c r="D28" i="12"/>
  <c r="B28" i="12"/>
  <c r="B26" i="12"/>
  <c r="D31" i="12" l="1"/>
  <c r="B31" i="12"/>
  <c r="K34" i="12" s="1"/>
  <c r="F35" i="12"/>
  <c r="M35" i="12"/>
  <c r="E35" i="12"/>
  <c r="L35" i="12"/>
  <c r="D35" i="12"/>
  <c r="K35" i="12"/>
  <c r="C35" i="12"/>
  <c r="J35" i="12"/>
  <c r="B35" i="12"/>
  <c r="I35" i="12"/>
  <c r="H35" i="12"/>
  <c r="G35" i="12"/>
  <c r="L34" i="12"/>
  <c r="D34" i="12"/>
  <c r="C34" i="12"/>
  <c r="J34" i="12"/>
  <c r="B34" i="12"/>
  <c r="M34" i="12"/>
  <c r="I34" i="12"/>
  <c r="H34" i="12"/>
  <c r="G34" i="12"/>
  <c r="E34" i="12"/>
  <c r="A35" i="11"/>
  <c r="A34" i="11"/>
  <c r="D30" i="11"/>
  <c r="B30" i="11"/>
  <c r="D29" i="11"/>
  <c r="B29" i="11"/>
  <c r="D28" i="11"/>
  <c r="B28" i="11"/>
  <c r="B26" i="11"/>
  <c r="F34" i="12" l="1"/>
  <c r="N35" i="12"/>
  <c r="N34" i="12"/>
  <c r="B31" i="11"/>
  <c r="L34" i="11" s="1"/>
  <c r="D31" i="11"/>
  <c r="F35" i="11" s="1"/>
  <c r="B29" i="8"/>
  <c r="B26" i="8"/>
  <c r="D30" i="8"/>
  <c r="B30" i="8"/>
  <c r="D29" i="8"/>
  <c r="D31" i="8" l="1"/>
  <c r="B31" i="8"/>
  <c r="B34" i="8" s="1"/>
  <c r="H34" i="11"/>
  <c r="B34" i="11"/>
  <c r="M34" i="11"/>
  <c r="I34" i="11"/>
  <c r="F34" i="11"/>
  <c r="D34" i="11"/>
  <c r="K34" i="11"/>
  <c r="E34" i="11"/>
  <c r="C34" i="11"/>
  <c r="G34" i="11"/>
  <c r="J34" i="11"/>
  <c r="L35" i="11"/>
  <c r="H35" i="11"/>
  <c r="C35" i="11"/>
  <c r="K35" i="11"/>
  <c r="D35" i="11"/>
  <c r="G35" i="11"/>
  <c r="E35" i="11"/>
  <c r="B35" i="11"/>
  <c r="M35" i="11"/>
  <c r="I35" i="11"/>
  <c r="J35" i="11"/>
  <c r="A35" i="8"/>
  <c r="A34" i="8"/>
  <c r="D28" i="8"/>
  <c r="B28" i="8"/>
  <c r="N34" i="11" l="1"/>
  <c r="N35" i="11"/>
  <c r="B35" i="8"/>
  <c r="E35" i="8" l="1"/>
  <c r="H34" i="8"/>
  <c r="I35" i="8"/>
  <c r="M35" i="8"/>
  <c r="J35" i="8"/>
  <c r="F35" i="8"/>
  <c r="C35" i="8"/>
  <c r="L35" i="8"/>
  <c r="G35" i="8"/>
  <c r="D35" i="8"/>
  <c r="K35" i="8"/>
  <c r="H35" i="8"/>
  <c r="I34" i="8"/>
  <c r="J34" i="8"/>
  <c r="M34" i="8"/>
  <c r="C34" i="8"/>
  <c r="E34" i="8"/>
  <c r="D34" i="8"/>
  <c r="G34" i="8"/>
  <c r="K34" i="8"/>
  <c r="F34" i="8"/>
  <c r="L34" i="8"/>
  <c r="N34" i="8" l="1"/>
  <c r="N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Kleindienst</author>
  </authors>
  <commentList>
    <comment ref="G6" authorId="0" shapeId="0" xr:uid="{00000000-0006-0000-0000-000001000000}">
      <text>
        <r>
          <rPr>
            <sz val="9"/>
            <color indexed="81"/>
            <rFont val="Segoe UI"/>
            <family val="2"/>
          </rPr>
          <t>Korrekturfaktoren laut ÖNORM B 8110-6</t>
        </r>
      </text>
    </comment>
    <comment ref="K7" authorId="0" shapeId="0" xr:uid="{00000000-0006-0000-0000-000002000000}">
      <text>
        <r>
          <rPr>
            <sz val="9"/>
            <color indexed="81"/>
            <rFont val="Segoe UI"/>
            <family val="2"/>
          </rPr>
          <t>Beschreibung (zB Bestand, Sanierung)</t>
        </r>
      </text>
    </comment>
    <comment ref="M7" authorId="0" shapeId="0" xr:uid="{00000000-0006-0000-0000-000003000000}">
      <text>
        <r>
          <rPr>
            <sz val="9"/>
            <color indexed="81"/>
            <rFont val="Segoe UI"/>
            <family val="2"/>
          </rPr>
          <t>Beschreibung (zB Bestand, Sanierung)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Kleindienst</author>
  </authors>
  <commentList>
    <comment ref="G6" authorId="0" shapeId="0" xr:uid="{00000000-0006-0000-0100-000001000000}">
      <text>
        <r>
          <rPr>
            <sz val="9"/>
            <color indexed="81"/>
            <rFont val="Segoe UI"/>
            <family val="2"/>
          </rPr>
          <t>Korrekturfaktoren laut ÖNORM B 8110-6</t>
        </r>
      </text>
    </comment>
    <comment ref="K7" authorId="0" shapeId="0" xr:uid="{00000000-0006-0000-0100-000002000000}">
      <text>
        <r>
          <rPr>
            <sz val="9"/>
            <color indexed="81"/>
            <rFont val="Segoe UI"/>
            <family val="2"/>
          </rPr>
          <t>Beschreibung (zB Bestand, Sanierung)</t>
        </r>
      </text>
    </comment>
    <comment ref="M7" authorId="0" shapeId="0" xr:uid="{00000000-0006-0000-0100-000003000000}">
      <text>
        <r>
          <rPr>
            <sz val="9"/>
            <color indexed="81"/>
            <rFont val="Segoe UI"/>
            <family val="2"/>
          </rPr>
          <t>Beschreibung (zB Bestand, Sanierung)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Kleindienst</author>
  </authors>
  <commentList>
    <comment ref="G6" authorId="0" shapeId="0" xr:uid="{00000000-0006-0000-0200-000001000000}">
      <text>
        <r>
          <rPr>
            <sz val="9"/>
            <color indexed="81"/>
            <rFont val="Segoe UI"/>
            <family val="2"/>
          </rPr>
          <t>Korrekturfaktoren laut ÖNORM B 8110-6</t>
        </r>
      </text>
    </comment>
    <comment ref="K7" authorId="0" shapeId="0" xr:uid="{00000000-0006-0000-0200-000002000000}">
      <text>
        <r>
          <rPr>
            <sz val="9"/>
            <color indexed="81"/>
            <rFont val="Segoe UI"/>
            <family val="2"/>
          </rPr>
          <t>Beschreibung (zB Bestand, Sanierung)</t>
        </r>
      </text>
    </comment>
    <comment ref="M7" authorId="0" shapeId="0" xr:uid="{00000000-0006-0000-0200-000003000000}">
      <text>
        <r>
          <rPr>
            <sz val="9"/>
            <color indexed="81"/>
            <rFont val="Segoe UI"/>
            <family val="2"/>
          </rPr>
          <t>Beschreibung (zB Bestand, Sanierung)</t>
        </r>
      </text>
    </comment>
  </commentList>
</comments>
</file>

<file path=xl/sharedStrings.xml><?xml version="1.0" encoding="utf-8"?>
<sst xmlns="http://schemas.openxmlformats.org/spreadsheetml/2006/main" count="212" uniqueCount="93">
  <si>
    <t>Temperatur im unkonditionierten Raum</t>
  </si>
  <si>
    <t>Fläche</t>
  </si>
  <si>
    <t>Außentemperatur</t>
  </si>
  <si>
    <t>Lüftungsleitwert</t>
  </si>
  <si>
    <t>Leitwert Lu</t>
  </si>
  <si>
    <t>Leitwert innen Li,u</t>
  </si>
  <si>
    <t>Leitwert außen Lu,e</t>
  </si>
  <si>
    <t>Jänner</t>
  </si>
  <si>
    <t>Vereinfachte Berechnung von Temperaturen in unbeheizten Nebenräumen</t>
  </si>
  <si>
    <t>Nettovolumen Nebenraum</t>
  </si>
  <si>
    <t>Innentemperatur Wohnraum</t>
  </si>
  <si>
    <t>Luftwechsel Nebenraum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</si>
  <si>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</si>
  <si>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</si>
  <si>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</si>
  <si>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</si>
  <si>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</si>
  <si>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</si>
  <si>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</si>
  <si>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</si>
  <si>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</si>
  <si>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</si>
  <si>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</si>
  <si>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Bauteil 1</t>
  </si>
  <si>
    <t>vom konditionierten Raum zum unbeheizten Nebenraum</t>
  </si>
  <si>
    <t>Bauteil 2</t>
  </si>
  <si>
    <t>Bauteil 3</t>
  </si>
  <si>
    <t>Bauteil 4</t>
  </si>
  <si>
    <t>Bauteil 5</t>
  </si>
  <si>
    <t>Bauteil 6</t>
  </si>
  <si>
    <t>Bauteil 7</t>
  </si>
  <si>
    <t>Bauteil 8</t>
  </si>
  <si>
    <t xml:space="preserve">Eingabefelder </t>
  </si>
  <si>
    <t>Korrekturfaktor</t>
  </si>
  <si>
    <t xml:space="preserve">U-Wert </t>
  </si>
  <si>
    <t>Variante 1</t>
  </si>
  <si>
    <t>Variante 2</t>
  </si>
  <si>
    <t>Beschreibung Bauteil</t>
  </si>
  <si>
    <t>°C</t>
  </si>
  <si>
    <r>
      <t>h</t>
    </r>
    <r>
      <rPr>
        <vertAlign val="superscript"/>
        <sz val="11"/>
        <color theme="1"/>
        <rFont val="Calibri"/>
        <family val="2"/>
        <scheme val="minor"/>
      </rPr>
      <t>-1</t>
    </r>
  </si>
  <si>
    <t>m³</t>
  </si>
  <si>
    <t>Bauteil A</t>
  </si>
  <si>
    <t>Bauteil B</t>
  </si>
  <si>
    <t>Bauteil C</t>
  </si>
  <si>
    <t>vom unbeheizten Nebenraum nach außen</t>
  </si>
  <si>
    <r>
      <t>Wenn keine genaueren Werte bekannt sind, ist 0,5 h</t>
    </r>
    <r>
      <rPr>
        <i/>
        <vertAlign val="superscript"/>
        <sz val="11"/>
        <color theme="1"/>
        <rFont val="Calibri"/>
        <family val="2"/>
        <scheme val="minor"/>
      </rPr>
      <t>-1</t>
    </r>
    <r>
      <rPr>
        <i/>
        <sz val="11"/>
        <color theme="1"/>
        <rFont val="Calibri"/>
        <family val="2"/>
        <scheme val="minor"/>
      </rPr>
      <t xml:space="preserve"> einzusetzen</t>
    </r>
  </si>
  <si>
    <t>Temperatur im unbeheizten Nebenraum
(Annahme Heizperiode November bis April)</t>
  </si>
  <si>
    <t>Wand zu Stiegenhaus</t>
  </si>
  <si>
    <t>Türen zu Stiegenhaus</t>
  </si>
  <si>
    <t>Außenwand Stiegenhaus</t>
  </si>
  <si>
    <t>Außenfenster Stiegenhaus</t>
  </si>
  <si>
    <t>Haustüre</t>
  </si>
  <si>
    <t>Kellerdecke Stiegenhaus</t>
  </si>
  <si>
    <t>Stiegenhaus Decke zu Dachboden</t>
  </si>
  <si>
    <r>
      <t>θ</t>
    </r>
    <r>
      <rPr>
        <vertAlign val="subscript"/>
        <sz val="14"/>
        <color rgb="FF222222"/>
        <rFont val="Arial"/>
        <family val="2"/>
      </rPr>
      <t xml:space="preserve">u </t>
    </r>
    <r>
      <rPr>
        <sz val="14"/>
        <color rgb="FF222222"/>
        <rFont val="Arial"/>
        <family val="2"/>
      </rPr>
      <t>= θ</t>
    </r>
    <r>
      <rPr>
        <vertAlign val="subscript"/>
        <sz val="14"/>
        <color rgb="FF222222"/>
        <rFont val="Arial"/>
        <family val="2"/>
      </rPr>
      <t xml:space="preserve">i </t>
    </r>
    <r>
      <rPr>
        <sz val="14"/>
        <color rgb="FF222222"/>
        <rFont val="Arial"/>
        <family val="2"/>
      </rPr>
      <t>- L</t>
    </r>
    <r>
      <rPr>
        <vertAlign val="subscript"/>
        <sz val="14"/>
        <color rgb="FF222222"/>
        <rFont val="Arial"/>
        <family val="2"/>
      </rPr>
      <t xml:space="preserve">u </t>
    </r>
    <r>
      <rPr>
        <sz val="14"/>
        <color rgb="FF222222"/>
        <rFont val="Arial"/>
        <family val="2"/>
      </rPr>
      <t>/ L</t>
    </r>
    <r>
      <rPr>
        <vertAlign val="subscript"/>
        <sz val="14"/>
        <color rgb="FF222222"/>
        <rFont val="Arial"/>
        <family val="2"/>
      </rPr>
      <t xml:space="preserve">i,u </t>
    </r>
    <r>
      <rPr>
        <sz val="14"/>
        <color rgb="FF222222"/>
        <rFont val="Arial"/>
        <family val="2"/>
      </rPr>
      <t>* (θ</t>
    </r>
    <r>
      <rPr>
        <vertAlign val="subscript"/>
        <sz val="14"/>
        <color rgb="FF222222"/>
        <rFont val="Arial"/>
        <family val="2"/>
      </rPr>
      <t>i</t>
    </r>
    <r>
      <rPr>
        <sz val="14"/>
        <color rgb="FF222222"/>
        <rFont val="Arial"/>
        <family val="2"/>
      </rPr>
      <t xml:space="preserve"> - θ</t>
    </r>
    <r>
      <rPr>
        <vertAlign val="subscript"/>
        <sz val="14"/>
        <color rgb="FF222222"/>
        <rFont val="Arial"/>
        <family val="2"/>
      </rPr>
      <t>a</t>
    </r>
    <r>
      <rPr>
        <sz val="14"/>
        <color rgb="FF222222"/>
        <rFont val="Arial"/>
        <family val="2"/>
      </rPr>
      <t>)</t>
    </r>
  </si>
  <si>
    <t>θu</t>
  </si>
  <si>
    <t>θi</t>
  </si>
  <si>
    <t>θa</t>
  </si>
  <si>
    <t xml:space="preserve">Lu </t>
  </si>
  <si>
    <t>Leitwert der Bauteile, die den konditionierten Innenraum über unkonditionierte Räume mit dem Außenraum thermisch verbinden in W/K, gemäß Formel (4) ÖNORM B 8110-6</t>
  </si>
  <si>
    <t>Li,u</t>
  </si>
  <si>
    <t>Leitwert zwischen innen und unkonditioniertem Raum, in W/K gemäß Formel (6) ÖNORM B 8110-6</t>
  </si>
  <si>
    <t>Vereinfachte Berechnung der Temperatur in einem unkonditionierten Raum - (vereinfachter Nachweis des 4K-Kriteriums)</t>
  </si>
  <si>
    <t>Lu,e</t>
  </si>
  <si>
    <t>LV,u,e</t>
  </si>
  <si>
    <t>Leitwert zwischen unkonditioniertem Raum und außen, in W/K gemäß Formel (7) ÖNORM B 8110-6</t>
  </si>
  <si>
    <t xml:space="preserve">Lüftungsleitwert des unkonditionierten Raumes , in W/K  </t>
  </si>
  <si>
    <t>Ui,u</t>
  </si>
  <si>
    <t>Fläche eines Einzelbauteils zwischen innen und unkonditioniertem Raum bzw. zwischen unkonditioniertem Raum und außen, in m2</t>
  </si>
  <si>
    <r>
      <t>U-Wert Einzelbauteils zwischen innen und unkonditioniertem Raum bzw. zwischen unkonditioniertem Raum und außen, in W/(m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)K</t>
    </r>
  </si>
  <si>
    <t>Ai,u</t>
  </si>
  <si>
    <t>ℓψ,u,e, ℓψ,i,u</t>
  </si>
  <si>
    <t>Länge einer zweidimensionalen Wärmebrücke zwischen innen und unkonditioniertem Raum bzw. zwischen unkonditioniertem Raum und außen, in m</t>
  </si>
  <si>
    <t>ψu,e, ψi,u</t>
  </si>
  <si>
    <t>Korrekturkoeffizient einer zweidimensionalen Wärmebrücke zwischen innen und unkonditioniertem Raum bzw. zwischen unkonditioniertem Raum und außen, in W/(m2)K</t>
  </si>
  <si>
    <t>χu,e, χi,u</t>
  </si>
  <si>
    <t xml:space="preserve"> </t>
  </si>
  <si>
    <t>Korrekturkoeffizient einer dreidimensionalen Wärmebrücke zwischen innen und unkonditioniertem Raum bzw. zwischen unkonditioniertem Raum und außen, in W/K</t>
  </si>
  <si>
    <r>
      <t>volumenbezogene Wärmespeicherfähigkeit von Luft, in Wh/(m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)K</t>
    </r>
  </si>
  <si>
    <r>
      <t>c</t>
    </r>
    <r>
      <rPr>
        <vertAlign val="subscript"/>
        <sz val="11"/>
        <color theme="1"/>
        <rFont val="Calibri"/>
        <family val="2"/>
        <scheme val="minor"/>
      </rPr>
      <t>p,L</t>
    </r>
    <r>
      <rPr>
        <sz val="11"/>
        <color theme="1"/>
        <rFont val="Calibri"/>
        <family val="2"/>
        <scheme val="minor"/>
      </rPr>
      <t xml:space="preserve"> * ρ</t>
    </r>
    <r>
      <rPr>
        <vertAlign val="subscript"/>
        <sz val="11"/>
        <color theme="1"/>
        <rFont val="Calibri"/>
        <family val="2"/>
        <scheme val="minor"/>
      </rPr>
      <t xml:space="preserve">L </t>
    </r>
  </si>
  <si>
    <t>man verwende: cp,L * ρL = 0,34</t>
  </si>
  <si>
    <r>
      <t>n</t>
    </r>
    <r>
      <rPr>
        <vertAlign val="subscript"/>
        <sz val="11"/>
        <color theme="1"/>
        <rFont val="Calibri"/>
        <family val="2"/>
        <scheme val="minor"/>
      </rPr>
      <t>L,u</t>
    </r>
  </si>
  <si>
    <r>
      <t>V</t>
    </r>
    <r>
      <rPr>
        <vertAlign val="subscript"/>
        <sz val="11"/>
        <color theme="1"/>
        <rFont val="Calibri"/>
        <family val="2"/>
        <scheme val="minor"/>
      </rPr>
      <t>f,u</t>
    </r>
  </si>
  <si>
    <t>freies Luftvolumen des unkonditionierten Raumes</t>
  </si>
  <si>
    <r>
      <t>Luftwechsel zwischen dem unkonditionierten Raum und dem Außenraum; sofern keine genauen Werte bekannt sind, ist n</t>
    </r>
    <r>
      <rPr>
        <vertAlign val="subscript"/>
        <sz val="11"/>
        <color theme="1"/>
        <rFont val="Calibri"/>
        <family val="2"/>
        <scheme val="minor"/>
      </rPr>
      <t>L,u</t>
    </r>
    <r>
      <rPr>
        <sz val="11"/>
        <color theme="1"/>
        <rFont val="Calibri"/>
        <family val="2"/>
        <scheme val="minor"/>
      </rPr>
      <t xml:space="preserve"> = 0,5 h</t>
    </r>
    <r>
      <rPr>
        <vertAlign val="superscript"/>
        <sz val="11"/>
        <color theme="1"/>
        <rFont val="Calibri"/>
        <family val="2"/>
        <scheme val="minor"/>
      </rPr>
      <t xml:space="preserve">-1 </t>
    </r>
    <r>
      <rPr>
        <sz val="11"/>
        <color theme="1"/>
        <rFont val="Calibri"/>
        <family val="2"/>
        <scheme val="minor"/>
      </rPr>
      <t>zu setzen</t>
    </r>
  </si>
  <si>
    <t>®</t>
  </si>
  <si>
    <t>Die Raumbilanzinnentemperatur des unkonditionierten Raumes (θu) ist der Mittelwert der so errechneten monatlichen Temperaturen über die Heizperiode.</t>
  </si>
  <si>
    <t>Berechnung LV,u,e in W/K: ÖNORM B 8110-6</t>
  </si>
  <si>
    <t>Berechnung Li,u und Lu,e in W/K: Formel (6) und Formel (7) ÖNORM B 8110-6</t>
  </si>
  <si>
    <t>Berechnung Lu in W/K: Formel (4) ÖNORM B 8110-6</t>
  </si>
  <si>
    <t>Temperatur im  konditionierten Raum ( = 22 °C für Wohngebäude gemäß Nutzungsprofil)</t>
  </si>
  <si>
    <t>Außentemperatur, niedrigster Monatsmittelwert des Referenzklimas (= 0,47 °C)</t>
  </si>
  <si>
    <t>Soll-Temperatur im konditionierten Raum laut Nutzungsprofil (= 22°C für Wohngebäude)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</si>
</sst>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MonotypeCorsiva,Italic"/>
    </font>
    <font>
      <sz val="11"/>
      <color theme="1"/>
      <name val="Arial"/>
      <family val="2"/>
    </font>
    <font>
      <i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222222"/>
      <name val="Arial"/>
      <family val="2"/>
    </font>
    <font>
      <vertAlign val="subscript"/>
      <sz val="14"/>
      <color rgb="FF222222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0" xfId="0" applyFont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0" fontId="0" fillId="0" borderId="24" xfId="0" applyBorder="1"/>
    <xf numFmtId="0" fontId="1" fillId="0" borderId="0" xfId="0" applyFont="1"/>
    <xf numFmtId="2" fontId="0" fillId="0" borderId="12" xfId="0" applyNumberFormat="1" applyBorder="1"/>
    <xf numFmtId="0" fontId="0" fillId="0" borderId="17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34" xfId="0" applyFont="1" applyBorder="1"/>
    <xf numFmtId="0" fontId="6" fillId="0" borderId="34" xfId="0" applyFon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24" xfId="0" applyFont="1" applyBorder="1"/>
    <xf numFmtId="0" fontId="0" fillId="0" borderId="24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3" borderId="35" xfId="0" applyFill="1" applyBorder="1"/>
    <xf numFmtId="0" fontId="10" fillId="4" borderId="7" xfId="0" applyFont="1" applyFill="1" applyBorder="1" applyAlignment="1">
      <alignment vertical="center" shrinkToFit="1"/>
    </xf>
    <xf numFmtId="0" fontId="10" fillId="2" borderId="8" xfId="0" applyFont="1" applyFill="1" applyBorder="1" applyAlignment="1">
      <alignment vertical="center" shrinkToFit="1"/>
    </xf>
    <xf numFmtId="0" fontId="14" fillId="0" borderId="0" xfId="0" applyFont="1"/>
    <xf numFmtId="0" fontId="18" fillId="0" borderId="0" xfId="0" applyFont="1"/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0" borderId="13" xfId="0" applyNumberFormat="1" applyBorder="1"/>
    <xf numFmtId="0" fontId="0" fillId="0" borderId="18" xfId="0" applyBorder="1"/>
    <xf numFmtId="2" fontId="0" fillId="0" borderId="24" xfId="0" applyNumberFormat="1" applyBorder="1"/>
    <xf numFmtId="2" fontId="0" fillId="0" borderId="23" xfId="0" applyNumberFormat="1" applyBorder="1"/>
    <xf numFmtId="2" fontId="0" fillId="0" borderId="14" xfId="0" applyNumberFormat="1" applyBorder="1"/>
    <xf numFmtId="2" fontId="0" fillId="0" borderId="19" xfId="0" applyNumberFormat="1" applyBorder="1"/>
    <xf numFmtId="0" fontId="1" fillId="0" borderId="1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164" fontId="0" fillId="3" borderId="21" xfId="0" applyNumberFormat="1" applyFill="1" applyBorder="1" applyAlignment="1">
      <alignment horizontal="center" vertical="center"/>
    </xf>
    <xf numFmtId="164" fontId="0" fillId="3" borderId="18" xfId="0" applyNumberForma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3" borderId="35" xfId="0" applyNumberFormat="1" applyFill="1" applyBorder="1" applyAlignment="1">
      <alignment horizontal="center"/>
    </xf>
    <xf numFmtId="2" fontId="0" fillId="3" borderId="23" xfId="0" applyNumberFormat="1" applyFill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64" fontId="0" fillId="3" borderId="20" xfId="0" applyNumberFormat="1" applyFill="1" applyBorder="1" applyAlignment="1">
      <alignment horizontal="center" vertical="center"/>
    </xf>
    <xf numFmtId="164" fontId="0" fillId="3" borderId="17" xfId="0" applyNumberFormat="1" applyFill="1" applyBorder="1" applyAlignment="1">
      <alignment horizontal="center" vertical="center"/>
    </xf>
    <xf numFmtId="164" fontId="0" fillId="3" borderId="22" xfId="0" applyNumberFormat="1" applyFill="1" applyBorder="1" applyAlignment="1">
      <alignment horizontal="center" vertical="center"/>
    </xf>
    <xf numFmtId="164" fontId="0" fillId="3" borderId="19" xfId="0" applyNumberForma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/>
    </xf>
    <xf numFmtId="164" fontId="10" fillId="4" borderId="10" xfId="0" applyNumberFormat="1" applyFont="1" applyFill="1" applyBorder="1" applyAlignment="1">
      <alignment horizontal="center" vertical="center"/>
    </xf>
    <xf numFmtId="164" fontId="10" fillId="4" borderId="3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3" borderId="22" xfId="0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vertical="center" shrinkToFit="1"/>
    </xf>
    <xf numFmtId="2" fontId="0" fillId="3" borderId="20" xfId="0" applyNumberFormat="1" applyFill="1" applyBorder="1" applyAlignment="1">
      <alignment horizontal="center" vertical="center"/>
    </xf>
    <xf numFmtId="2" fontId="0" fillId="3" borderId="17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18" xfId="0" applyNumberFormat="1" applyFill="1" applyBorder="1" applyAlignment="1">
      <alignment horizontal="center" vertical="center"/>
    </xf>
    <xf numFmtId="2" fontId="0" fillId="3" borderId="22" xfId="0" applyNumberFormat="1" applyFill="1" applyBorder="1" applyAlignment="1">
      <alignment horizontal="center" vertical="center"/>
    </xf>
    <xf numFmtId="2" fontId="0" fillId="3" borderId="19" xfId="0" applyNumberFormat="1" applyFill="1" applyBorder="1" applyAlignment="1">
      <alignment horizontal="center" vertical="center"/>
    </xf>
    <xf numFmtId="2" fontId="0" fillId="3" borderId="35" xfId="0" applyNumberFormat="1" applyFill="1" applyBorder="1" applyAlignment="1">
      <alignment horizontal="center" vertical="center"/>
    </xf>
    <xf numFmtId="2" fontId="0" fillId="3" borderId="23" xfId="0" applyNumberForma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shrinkToFit="1"/>
    </xf>
    <xf numFmtId="0" fontId="1" fillId="4" borderId="9" xfId="0" applyFont="1" applyFill="1" applyBorder="1" applyAlignment="1">
      <alignment horizontal="center" vertical="center" shrinkToFit="1"/>
    </xf>
    <xf numFmtId="2" fontId="0" fillId="3" borderId="22" xfId="0" applyNumberFormat="1" applyFill="1" applyBorder="1" applyAlignment="1">
      <alignment horizontal="center"/>
    </xf>
    <xf numFmtId="2" fontId="0" fillId="3" borderId="19" xfId="0" applyNumberFormat="1" applyFill="1" applyBorder="1" applyAlignment="1">
      <alignment horizontal="center"/>
    </xf>
    <xf numFmtId="2" fontId="0" fillId="0" borderId="6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2" fontId="0" fillId="0" borderId="1" xfId="0" applyNumberFormat="1" applyBorder="1" applyAlignment="1">
      <alignment horizontal="center" vertical="center"/>
    </xf>
    <xf numFmtId="2" fontId="11" fillId="3" borderId="20" xfId="0" applyNumberFormat="1" applyFont="1" applyFill="1" applyBorder="1" applyAlignment="1">
      <alignment horizontal="center" vertical="center"/>
    </xf>
    <xf numFmtId="2" fontId="11" fillId="3" borderId="17" xfId="0" applyNumberFormat="1" applyFont="1" applyFill="1" applyBorder="1" applyAlignment="1">
      <alignment horizontal="center" vertical="center"/>
    </xf>
    <xf numFmtId="2" fontId="11" fillId="3" borderId="21" xfId="0" applyNumberFormat="1" applyFont="1" applyFill="1" applyBorder="1" applyAlignment="1">
      <alignment horizontal="center" vertical="center"/>
    </xf>
    <xf numFmtId="2" fontId="11" fillId="3" borderId="18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2" fillId="5" borderId="36" xfId="0" applyFont="1" applyFill="1" applyBorder="1" applyAlignment="1">
      <alignment horizontal="center" vertical="center"/>
    </xf>
    <xf numFmtId="0" fontId="12" fillId="5" borderId="37" xfId="0" applyFont="1" applyFill="1" applyBorder="1" applyAlignment="1">
      <alignment horizontal="center" vertical="center"/>
    </xf>
    <xf numFmtId="0" fontId="12" fillId="5" borderId="38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  <color rgb="FF66FF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17972</xdr:colOff>
      <xdr:row>15</xdr:row>
      <xdr:rowOff>116816</xdr:rowOff>
    </xdr:from>
    <xdr:to>
      <xdr:col>5</xdr:col>
      <xdr:colOff>8987</xdr:colOff>
      <xdr:row>21</xdr:row>
      <xdr:rowOff>17778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769" y="3252877"/>
          <a:ext cx="3288822" cy="1033179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 editAs="oneCell">
    <xdr:from>
      <xdr:col>1</xdr:col>
      <xdr:colOff>0</xdr:colOff>
      <xdr:row>29</xdr:row>
      <xdr:rowOff>125802</xdr:rowOff>
    </xdr:from>
    <xdr:to>
      <xdr:col>7</xdr:col>
      <xdr:colOff>323490</xdr:colOff>
      <xdr:row>36</xdr:row>
      <xdr:rowOff>166177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797" y="5903703"/>
          <a:ext cx="5148891" cy="1361294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 editAs="oneCell">
    <xdr:from>
      <xdr:col>0</xdr:col>
      <xdr:colOff>763796</xdr:colOff>
      <xdr:row>48</xdr:row>
      <xdr:rowOff>143773</xdr:rowOff>
    </xdr:from>
    <xdr:to>
      <xdr:col>5</xdr:col>
      <xdr:colOff>98844</xdr:colOff>
      <xdr:row>53</xdr:row>
      <xdr:rowOff>6852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3796" y="9533985"/>
          <a:ext cx="3396652" cy="806593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Q36"/>
  <sheetViews>
    <sheetView showGridLines="0" topLeftCell="A13" workbookViewId="0">
      <selection activeCell="I32" sqref="I32"/>
    </sheetView>
  </sheetViews>
  <sheetFormatPr baseColWidth="10" defaultColWidth="15.6640625" defaultRowHeight="14.4"/>
  <cols>
    <col min="1" max="1" width="35.6640625" customWidth="1"/>
    <col min="2" max="23" width="10.6640625" customWidth="1"/>
  </cols>
  <sheetData>
    <row r="1" spans="1:14" ht="21">
      <c r="A1" s="5" t="s">
        <v>8</v>
      </c>
    </row>
    <row r="2" spans="1:14" ht="21">
      <c r="B2" s="5"/>
      <c r="C2" s="5"/>
      <c r="D2" s="5"/>
      <c r="E2" s="5"/>
      <c r="F2" s="5"/>
      <c r="G2" s="5"/>
    </row>
    <row r="3" spans="1:14">
      <c r="A3" s="9"/>
      <c r="B3" t="s">
        <v>32</v>
      </c>
    </row>
    <row r="4" spans="1:14" ht="7.5" customHeight="1">
      <c r="A4" s="30"/>
    </row>
    <row r="5" spans="1:14" ht="15" thickBot="1"/>
    <row r="6" spans="1:14" ht="15" customHeight="1">
      <c r="A6" s="50" t="s">
        <v>37</v>
      </c>
      <c r="B6" s="51"/>
      <c r="C6" s="51"/>
      <c r="D6" s="51"/>
      <c r="E6" s="51"/>
      <c r="F6" s="51"/>
      <c r="G6" s="38" t="s">
        <v>33</v>
      </c>
      <c r="H6" s="39"/>
      <c r="I6" s="50" t="s">
        <v>1</v>
      </c>
      <c r="J6" s="64"/>
      <c r="K6" s="77" t="s">
        <v>34</v>
      </c>
      <c r="L6" s="78"/>
      <c r="M6" s="77" t="s">
        <v>34</v>
      </c>
      <c r="N6" s="78"/>
    </row>
    <row r="7" spans="1:14" ht="15" thickBot="1">
      <c r="A7" s="52"/>
      <c r="B7" s="53"/>
      <c r="C7" s="53"/>
      <c r="D7" s="53"/>
      <c r="E7" s="53"/>
      <c r="F7" s="53"/>
      <c r="G7" s="40"/>
      <c r="H7" s="41"/>
      <c r="I7" s="52"/>
      <c r="J7" s="65"/>
      <c r="K7" s="79" t="s">
        <v>35</v>
      </c>
      <c r="L7" s="80"/>
      <c r="M7" s="79" t="s">
        <v>36</v>
      </c>
      <c r="N7" s="80"/>
    </row>
    <row r="8" spans="1:14">
      <c r="A8" s="6" t="s">
        <v>41</v>
      </c>
      <c r="B8" s="13" t="s">
        <v>24</v>
      </c>
      <c r="C8" s="13"/>
      <c r="D8" s="13"/>
      <c r="E8" s="13"/>
      <c r="F8" s="14"/>
      <c r="G8" s="42"/>
      <c r="H8" s="43"/>
      <c r="I8" s="66"/>
      <c r="J8" s="67"/>
      <c r="K8" s="81"/>
      <c r="L8" s="82"/>
      <c r="M8" s="81"/>
      <c r="N8" s="82"/>
    </row>
    <row r="9" spans="1:14">
      <c r="A9" s="7" t="s">
        <v>42</v>
      </c>
      <c r="B9" s="44" t="s">
        <v>24</v>
      </c>
      <c r="C9" s="44"/>
      <c r="D9" s="44"/>
      <c r="E9" s="44"/>
      <c r="F9" s="45"/>
      <c r="G9" s="58"/>
      <c r="H9" s="59"/>
      <c r="I9" s="56"/>
      <c r="J9" s="57"/>
      <c r="K9" s="83"/>
      <c r="L9" s="84"/>
      <c r="M9" s="83"/>
      <c r="N9" s="84"/>
    </row>
    <row r="10" spans="1:14" ht="15" thickBot="1">
      <c r="A10" s="8" t="s">
        <v>43</v>
      </c>
      <c r="B10" s="48" t="s">
        <v>24</v>
      </c>
      <c r="C10" s="48"/>
      <c r="D10" s="48"/>
      <c r="E10" s="48"/>
      <c r="F10" s="49"/>
      <c r="G10" s="60"/>
      <c r="H10" s="61"/>
      <c r="I10" s="68"/>
      <c r="J10" s="69"/>
      <c r="K10" s="85"/>
      <c r="L10" s="86"/>
      <c r="M10" s="85"/>
      <c r="N10" s="86"/>
    </row>
    <row r="11" spans="1:14">
      <c r="A11" s="31" t="s">
        <v>23</v>
      </c>
      <c r="B11" s="46" t="s">
        <v>44</v>
      </c>
      <c r="C11" s="46"/>
      <c r="D11" s="46"/>
      <c r="E11" s="46"/>
      <c r="F11" s="47"/>
      <c r="G11" s="62"/>
      <c r="H11" s="63"/>
      <c r="I11" s="56"/>
      <c r="J11" s="57"/>
      <c r="K11" s="87"/>
      <c r="L11" s="88"/>
      <c r="M11" s="87"/>
      <c r="N11" s="88"/>
    </row>
    <row r="12" spans="1:14">
      <c r="A12" s="7" t="s">
        <v>25</v>
      </c>
      <c r="B12" s="46" t="s">
        <v>44</v>
      </c>
      <c r="C12" s="46"/>
      <c r="D12" s="46"/>
      <c r="E12" s="46"/>
      <c r="F12" s="47"/>
      <c r="G12" s="54"/>
      <c r="H12" s="55"/>
      <c r="I12" s="56"/>
      <c r="J12" s="57"/>
      <c r="K12" s="83"/>
      <c r="L12" s="84"/>
      <c r="M12" s="83"/>
      <c r="N12" s="84"/>
    </row>
    <row r="13" spans="1:14">
      <c r="A13" s="7" t="s">
        <v>26</v>
      </c>
      <c r="B13" s="46" t="s">
        <v>44</v>
      </c>
      <c r="C13" s="46"/>
      <c r="D13" s="46"/>
      <c r="E13" s="46"/>
      <c r="F13" s="47"/>
      <c r="G13" s="54"/>
      <c r="H13" s="55"/>
      <c r="I13" s="56"/>
      <c r="J13" s="57"/>
      <c r="K13" s="83"/>
      <c r="L13" s="84"/>
      <c r="M13" s="83"/>
      <c r="N13" s="84"/>
    </row>
    <row r="14" spans="1:14">
      <c r="A14" s="7" t="s">
        <v>27</v>
      </c>
      <c r="B14" s="46" t="s">
        <v>44</v>
      </c>
      <c r="C14" s="46"/>
      <c r="D14" s="46"/>
      <c r="E14" s="46"/>
      <c r="F14" s="47"/>
      <c r="G14" s="54"/>
      <c r="H14" s="55"/>
      <c r="I14" s="56"/>
      <c r="J14" s="57"/>
      <c r="K14" s="83"/>
      <c r="L14" s="84"/>
      <c r="M14" s="83"/>
      <c r="N14" s="84"/>
    </row>
    <row r="15" spans="1:14">
      <c r="A15" s="7" t="s">
        <v>28</v>
      </c>
      <c r="B15" s="46" t="s">
        <v>44</v>
      </c>
      <c r="C15" s="46"/>
      <c r="D15" s="46"/>
      <c r="E15" s="46"/>
      <c r="F15" s="47"/>
      <c r="G15" s="54"/>
      <c r="H15" s="55"/>
      <c r="I15" s="56"/>
      <c r="J15" s="57"/>
      <c r="K15" s="83"/>
      <c r="L15" s="84"/>
      <c r="M15" s="83"/>
      <c r="N15" s="84"/>
    </row>
    <row r="16" spans="1:14">
      <c r="A16" s="7" t="s">
        <v>29</v>
      </c>
      <c r="B16" s="46" t="s">
        <v>44</v>
      </c>
      <c r="C16" s="46"/>
      <c r="D16" s="46"/>
      <c r="E16" s="46"/>
      <c r="F16" s="47"/>
      <c r="G16" s="54"/>
      <c r="H16" s="55"/>
      <c r="I16" s="56"/>
      <c r="J16" s="57"/>
      <c r="K16" s="83"/>
      <c r="L16" s="84"/>
      <c r="M16" s="83"/>
      <c r="N16" s="84"/>
    </row>
    <row r="17" spans="1:14">
      <c r="A17" s="7" t="s">
        <v>30</v>
      </c>
      <c r="B17" s="46" t="s">
        <v>44</v>
      </c>
      <c r="C17" s="46"/>
      <c r="D17" s="46"/>
      <c r="E17" s="46"/>
      <c r="F17" s="47"/>
      <c r="G17" s="54"/>
      <c r="H17" s="55"/>
      <c r="I17" s="56"/>
      <c r="J17" s="57"/>
      <c r="K17" s="83"/>
      <c r="L17" s="84"/>
      <c r="M17" s="83"/>
      <c r="N17" s="84"/>
    </row>
    <row r="18" spans="1:14" ht="15" thickBot="1">
      <c r="A18" s="8" t="s">
        <v>31</v>
      </c>
      <c r="B18" s="48" t="s">
        <v>44</v>
      </c>
      <c r="C18" s="48"/>
      <c r="D18" s="48"/>
      <c r="E18" s="48"/>
      <c r="F18" s="49"/>
      <c r="G18" s="91"/>
      <c r="H18" s="92"/>
      <c r="I18" s="68"/>
      <c r="J18" s="69"/>
      <c r="K18" s="85"/>
      <c r="L18" s="86"/>
      <c r="M18" s="85"/>
      <c r="N18" s="86"/>
    </row>
    <row r="20" spans="1:14">
      <c r="A20" s="27" t="s">
        <v>9</v>
      </c>
      <c r="B20" s="10"/>
      <c r="C20" s="25" t="s">
        <v>40</v>
      </c>
      <c r="D20" s="15"/>
    </row>
    <row r="21" spans="1:14" ht="5.25" customHeight="1"/>
    <row r="22" spans="1:14">
      <c r="A22" s="28" t="s">
        <v>10</v>
      </c>
      <c r="B22" s="10"/>
      <c r="C22" s="25" t="s">
        <v>38</v>
      </c>
      <c r="D22" s="26" t="s">
        <v>92</v>
      </c>
      <c r="E22" s="15"/>
      <c r="M22" s="12"/>
    </row>
    <row r="23" spans="1:14" ht="5.25" customHeight="1"/>
    <row r="24" spans="1:14" ht="15" customHeight="1">
      <c r="A24" s="28" t="s">
        <v>11</v>
      </c>
      <c r="B24" s="10"/>
      <c r="C24" s="25" t="s">
        <v>39</v>
      </c>
      <c r="D24" s="26" t="s">
        <v>45</v>
      </c>
      <c r="E24" s="15"/>
    </row>
    <row r="25" spans="1:14" ht="5.25" customHeight="1"/>
    <row r="26" spans="1:14">
      <c r="A26" s="11" t="s">
        <v>3</v>
      </c>
      <c r="B26" s="29">
        <f>0.34*B24*B20</f>
        <v>0</v>
      </c>
      <c r="C26" s="16"/>
      <c r="D26" s="16"/>
      <c r="E26" s="16"/>
    </row>
    <row r="28" spans="1:14">
      <c r="B28" s="89" t="str">
        <f>K7</f>
        <v>Variante 1</v>
      </c>
      <c r="C28" s="90"/>
      <c r="D28" s="95" t="str">
        <f>M7</f>
        <v>Variante 2</v>
      </c>
      <c r="E28" s="95"/>
    </row>
    <row r="29" spans="1:14">
      <c r="A29" s="4" t="s">
        <v>5</v>
      </c>
      <c r="B29" s="93">
        <f>($I$8*K8)+($I$9*K9)+($I$10*K10)</f>
        <v>0</v>
      </c>
      <c r="C29" s="94"/>
      <c r="D29" s="96">
        <f>($I$8*M8)+($I$9*M9)+($I$10*M10)</f>
        <v>0</v>
      </c>
      <c r="E29" s="96"/>
    </row>
    <row r="30" spans="1:14">
      <c r="A30" s="4" t="s">
        <v>6</v>
      </c>
      <c r="B30" s="93">
        <f>G11*I11*K11+G12*I12*K12+G13*I13*K13+G14*I14*K14+G15*I15*K15+G16*I16*K16+G17*I17*K17+G18*I18*K18</f>
        <v>0</v>
      </c>
      <c r="C30" s="94"/>
      <c r="D30" s="93">
        <f>G11*I11*M11+G12*I12*M12+G13*I13*M13+G14*I14*M14+G15*I15*M15+G16*I16*M16+G17*I17*M17+G18*I18*M18</f>
        <v>0</v>
      </c>
      <c r="E30" s="94"/>
    </row>
    <row r="31" spans="1:14">
      <c r="A31" s="4" t="s">
        <v>4</v>
      </c>
      <c r="B31" s="93" t="e">
        <f>B29*((B30+$B$26)/(B29+B30+$B$26))</f>
        <v>#DIV/0!</v>
      </c>
      <c r="C31" s="94"/>
      <c r="D31" s="93" t="e">
        <f>D29*((D30+$B$26)/(D29+D30+$B$26))</f>
        <v>#DIV/0!</v>
      </c>
      <c r="E31" s="94"/>
    </row>
    <row r="32" spans="1:14" ht="27" customHeight="1"/>
    <row r="33" spans="1:17" ht="43.5" customHeight="1" thickBot="1">
      <c r="B33" s="17" t="s">
        <v>7</v>
      </c>
      <c r="C33" s="17" t="s">
        <v>12</v>
      </c>
      <c r="D33" s="17" t="s">
        <v>13</v>
      </c>
      <c r="E33" s="17" t="s">
        <v>14</v>
      </c>
      <c r="F33" s="17" t="s">
        <v>15</v>
      </c>
      <c r="G33" s="17" t="s">
        <v>16</v>
      </c>
      <c r="H33" s="17" t="s">
        <v>17</v>
      </c>
      <c r="I33" s="17" t="s">
        <v>18</v>
      </c>
      <c r="J33" s="17" t="s">
        <v>19</v>
      </c>
      <c r="K33" s="17" t="s">
        <v>20</v>
      </c>
      <c r="L33" s="17" t="s">
        <v>21</v>
      </c>
      <c r="M33" s="18" t="s">
        <v>22</v>
      </c>
      <c r="N33" s="70" t="s">
        <v>46</v>
      </c>
      <c r="O33" s="70"/>
      <c r="P33" s="70"/>
      <c r="Q33" s="70"/>
    </row>
    <row r="34" spans="1:17" ht="15.6">
      <c r="A34" s="32" t="str">
        <f>K7</f>
        <v>Variante 1</v>
      </c>
      <c r="B34" s="21" t="e">
        <f>$B$22-(($B$31/$B$29)*($B$22-B36))</f>
        <v>#DIV/0!</v>
      </c>
      <c r="C34" s="21" t="e">
        <f t="shared" ref="C34:M34" si="0">$B$22-(($B$31/$B$29)*($B$22-C36))</f>
        <v>#DIV/0!</v>
      </c>
      <c r="D34" s="21" t="e">
        <f t="shared" si="0"/>
        <v>#DIV/0!</v>
      </c>
      <c r="E34" s="21" t="e">
        <f t="shared" si="0"/>
        <v>#DIV/0!</v>
      </c>
      <c r="F34" s="21" t="e">
        <f t="shared" si="0"/>
        <v>#DIV/0!</v>
      </c>
      <c r="G34" s="21" t="e">
        <f t="shared" si="0"/>
        <v>#DIV/0!</v>
      </c>
      <c r="H34" s="21" t="e">
        <f t="shared" si="0"/>
        <v>#DIV/0!</v>
      </c>
      <c r="I34" s="21" t="e">
        <f t="shared" si="0"/>
        <v>#DIV/0!</v>
      </c>
      <c r="J34" s="21" t="e">
        <f t="shared" si="0"/>
        <v>#DIV/0!</v>
      </c>
      <c r="K34" s="21" t="e">
        <f t="shared" si="0"/>
        <v>#DIV/0!</v>
      </c>
      <c r="L34" s="21" t="e">
        <f t="shared" si="0"/>
        <v>#DIV/0!</v>
      </c>
      <c r="M34" s="22" t="e">
        <f t="shared" si="0"/>
        <v>#DIV/0!</v>
      </c>
      <c r="N34" s="71" t="e">
        <f>(B34+C34+D34+E34+L34+M34)/6</f>
        <v>#DIV/0!</v>
      </c>
      <c r="O34" s="71"/>
      <c r="P34" s="72"/>
      <c r="Q34" s="73"/>
    </row>
    <row r="35" spans="1:17" ht="16.2" thickBot="1">
      <c r="A35" s="33" t="str">
        <f>M7</f>
        <v>Variante 2</v>
      </c>
      <c r="B35" s="23" t="e">
        <f t="shared" ref="B35:M35" si="1">$B$22-(($D$31/$D$29)*($B$22-B36))</f>
        <v>#DIV/0!</v>
      </c>
      <c r="C35" s="23" t="e">
        <f t="shared" si="1"/>
        <v>#DIV/0!</v>
      </c>
      <c r="D35" s="23" t="e">
        <f t="shared" si="1"/>
        <v>#DIV/0!</v>
      </c>
      <c r="E35" s="23" t="e">
        <f t="shared" si="1"/>
        <v>#DIV/0!</v>
      </c>
      <c r="F35" s="23" t="e">
        <f t="shared" si="1"/>
        <v>#DIV/0!</v>
      </c>
      <c r="G35" s="23" t="e">
        <f t="shared" si="1"/>
        <v>#DIV/0!</v>
      </c>
      <c r="H35" s="23" t="e">
        <f t="shared" si="1"/>
        <v>#DIV/0!</v>
      </c>
      <c r="I35" s="23" t="e">
        <f t="shared" si="1"/>
        <v>#DIV/0!</v>
      </c>
      <c r="J35" s="23" t="e">
        <f t="shared" si="1"/>
        <v>#DIV/0!</v>
      </c>
      <c r="K35" s="23" t="e">
        <f t="shared" si="1"/>
        <v>#DIV/0!</v>
      </c>
      <c r="L35" s="23" t="e">
        <f t="shared" si="1"/>
        <v>#DIV/0!</v>
      </c>
      <c r="M35" s="24" t="e">
        <f t="shared" si="1"/>
        <v>#DIV/0!</v>
      </c>
      <c r="N35" s="74" t="e">
        <f>(B35+C35+D35+E35+L35+M35)/6</f>
        <v>#DIV/0!</v>
      </c>
      <c r="O35" s="74"/>
      <c r="P35" s="75"/>
      <c r="Q35" s="76"/>
    </row>
    <row r="36" spans="1:17">
      <c r="A36" s="19" t="s">
        <v>2</v>
      </c>
      <c r="B36" s="20">
        <v>0.47</v>
      </c>
      <c r="C36" s="20">
        <v>2.73</v>
      </c>
      <c r="D36" s="20">
        <v>6.81</v>
      </c>
      <c r="E36" s="20">
        <v>11.62</v>
      </c>
      <c r="F36" s="20">
        <v>16.2</v>
      </c>
      <c r="G36" s="20">
        <v>19.329999999999998</v>
      </c>
      <c r="H36" s="20">
        <v>21.12</v>
      </c>
      <c r="I36" s="20">
        <v>20.56</v>
      </c>
      <c r="J36" s="20">
        <v>17.03</v>
      </c>
      <c r="K36" s="20">
        <v>11.64</v>
      </c>
      <c r="L36" s="20">
        <v>6.16</v>
      </c>
      <c r="M36" s="20">
        <v>2.19</v>
      </c>
    </row>
  </sheetData>
  <protectedRanges>
    <protectedRange sqref="A3 A8:A18 G11:H18 I8:J18 K7:N18 B20 B22 B24" name="Bereich1"/>
  </protectedRanges>
  <mergeCells count="72">
    <mergeCell ref="B30:C30"/>
    <mergeCell ref="B31:C31"/>
    <mergeCell ref="D28:E28"/>
    <mergeCell ref="D29:E29"/>
    <mergeCell ref="D30:E30"/>
    <mergeCell ref="D31:E31"/>
    <mergeCell ref="B29:C29"/>
    <mergeCell ref="K15:L15"/>
    <mergeCell ref="K16:L16"/>
    <mergeCell ref="K17:L17"/>
    <mergeCell ref="K18:L18"/>
    <mergeCell ref="B28:C28"/>
    <mergeCell ref="I18:J18"/>
    <mergeCell ref="G15:H15"/>
    <mergeCell ref="G16:H16"/>
    <mergeCell ref="G17:H17"/>
    <mergeCell ref="G18:H18"/>
    <mergeCell ref="B16:F16"/>
    <mergeCell ref="B17:F17"/>
    <mergeCell ref="B18:F18"/>
    <mergeCell ref="K11:L11"/>
    <mergeCell ref="K12:L12"/>
    <mergeCell ref="K13:L13"/>
    <mergeCell ref="K14:L14"/>
    <mergeCell ref="M12:N12"/>
    <mergeCell ref="M13:N13"/>
    <mergeCell ref="M14:N14"/>
    <mergeCell ref="K6:L6"/>
    <mergeCell ref="K7:L7"/>
    <mergeCell ref="K8:L8"/>
    <mergeCell ref="K9:L9"/>
    <mergeCell ref="K10:L10"/>
    <mergeCell ref="N33:Q33"/>
    <mergeCell ref="N34:Q34"/>
    <mergeCell ref="N35:Q35"/>
    <mergeCell ref="M6:N6"/>
    <mergeCell ref="M7:N7"/>
    <mergeCell ref="M8:N8"/>
    <mergeCell ref="M9:N9"/>
    <mergeCell ref="M10:N10"/>
    <mergeCell ref="M11:N11"/>
    <mergeCell ref="M18:N18"/>
    <mergeCell ref="M15:N15"/>
    <mergeCell ref="M16:N16"/>
    <mergeCell ref="M17:N17"/>
    <mergeCell ref="I13:J13"/>
    <mergeCell ref="I14:J14"/>
    <mergeCell ref="I15:J15"/>
    <mergeCell ref="I16:J16"/>
    <mergeCell ref="I17:J17"/>
    <mergeCell ref="I6:J7"/>
    <mergeCell ref="I8:J8"/>
    <mergeCell ref="I9:J9"/>
    <mergeCell ref="I10:J10"/>
    <mergeCell ref="I11:J11"/>
    <mergeCell ref="I12:J12"/>
    <mergeCell ref="G9:H9"/>
    <mergeCell ref="G10:H10"/>
    <mergeCell ref="G11:H11"/>
    <mergeCell ref="G12:H12"/>
    <mergeCell ref="G13:H13"/>
    <mergeCell ref="G14:H14"/>
    <mergeCell ref="B13:F13"/>
    <mergeCell ref="B14:F14"/>
    <mergeCell ref="B15:F15"/>
    <mergeCell ref="G6:H7"/>
    <mergeCell ref="G8:H8"/>
    <mergeCell ref="B9:F9"/>
    <mergeCell ref="B11:F11"/>
    <mergeCell ref="B12:F12"/>
    <mergeCell ref="B10:F10"/>
    <mergeCell ref="A6:F7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"/>
  <sheetViews>
    <sheetView showGridLines="0" tabSelected="1" workbookViewId="0">
      <selection activeCell="G29" sqref="G29"/>
    </sheetView>
  </sheetViews>
  <sheetFormatPr baseColWidth="10" defaultColWidth="15.6640625" defaultRowHeight="14.4"/>
  <cols>
    <col min="1" max="1" width="35.6640625" customWidth="1"/>
    <col min="2" max="23" width="10.6640625" customWidth="1"/>
  </cols>
  <sheetData>
    <row r="1" spans="1:14" ht="21">
      <c r="A1" s="5" t="s">
        <v>8</v>
      </c>
    </row>
    <row r="2" spans="1:14" ht="21">
      <c r="B2" s="5"/>
      <c r="C2" s="5"/>
      <c r="D2" s="5"/>
      <c r="E2" s="5"/>
      <c r="F2" s="5"/>
      <c r="G2" s="5"/>
    </row>
    <row r="3" spans="1:14">
      <c r="A3" s="9"/>
      <c r="B3" t="s">
        <v>32</v>
      </c>
    </row>
    <row r="4" spans="1:14" ht="7.5" customHeight="1">
      <c r="A4" s="30"/>
    </row>
    <row r="5" spans="1:14" ht="15" thickBot="1"/>
    <row r="6" spans="1:14" ht="15" customHeight="1">
      <c r="A6" s="50" t="s">
        <v>37</v>
      </c>
      <c r="B6" s="51"/>
      <c r="C6" s="51"/>
      <c r="D6" s="51"/>
      <c r="E6" s="51"/>
      <c r="F6" s="51"/>
      <c r="G6" s="38" t="s">
        <v>33</v>
      </c>
      <c r="H6" s="39"/>
      <c r="I6" s="50" t="s">
        <v>1</v>
      </c>
      <c r="J6" s="64"/>
      <c r="K6" s="77" t="s">
        <v>34</v>
      </c>
      <c r="L6" s="78"/>
      <c r="M6" s="77" t="s">
        <v>34</v>
      </c>
      <c r="N6" s="78"/>
    </row>
    <row r="7" spans="1:14" ht="15" thickBot="1">
      <c r="A7" s="52"/>
      <c r="B7" s="53"/>
      <c r="C7" s="53"/>
      <c r="D7" s="53"/>
      <c r="E7" s="53"/>
      <c r="F7" s="53"/>
      <c r="G7" s="40"/>
      <c r="H7" s="41"/>
      <c r="I7" s="52"/>
      <c r="J7" s="65"/>
      <c r="K7" s="79" t="s">
        <v>35</v>
      </c>
      <c r="L7" s="80"/>
      <c r="M7" s="79" t="s">
        <v>36</v>
      </c>
      <c r="N7" s="80"/>
    </row>
    <row r="8" spans="1:14">
      <c r="A8" s="6" t="s">
        <v>47</v>
      </c>
      <c r="B8" s="13" t="s">
        <v>24</v>
      </c>
      <c r="C8" s="13"/>
      <c r="D8" s="13"/>
      <c r="E8" s="13"/>
      <c r="F8" s="14"/>
      <c r="G8" s="42"/>
      <c r="H8" s="43"/>
      <c r="I8" s="66">
        <v>467.6</v>
      </c>
      <c r="J8" s="67"/>
      <c r="K8" s="81">
        <v>2.2000000000000002</v>
      </c>
      <c r="L8" s="82"/>
      <c r="M8" s="81">
        <v>2.2000000000000002</v>
      </c>
      <c r="N8" s="82"/>
    </row>
    <row r="9" spans="1:14">
      <c r="A9" s="7" t="s">
        <v>48</v>
      </c>
      <c r="B9" s="44" t="s">
        <v>24</v>
      </c>
      <c r="C9" s="44"/>
      <c r="D9" s="44"/>
      <c r="E9" s="44"/>
      <c r="F9" s="45"/>
      <c r="G9" s="58"/>
      <c r="H9" s="59"/>
      <c r="I9" s="56">
        <v>70</v>
      </c>
      <c r="J9" s="57"/>
      <c r="K9" s="83">
        <v>2.5</v>
      </c>
      <c r="L9" s="84"/>
      <c r="M9" s="83">
        <v>2.5</v>
      </c>
      <c r="N9" s="84"/>
    </row>
    <row r="10" spans="1:14" ht="15" thickBot="1">
      <c r="A10" s="8"/>
      <c r="B10" s="48" t="s">
        <v>24</v>
      </c>
      <c r="C10" s="48"/>
      <c r="D10" s="48"/>
      <c r="E10" s="48"/>
      <c r="F10" s="49"/>
      <c r="G10" s="60"/>
      <c r="H10" s="61"/>
      <c r="I10" s="68"/>
      <c r="J10" s="69"/>
      <c r="K10" s="85"/>
      <c r="L10" s="86"/>
      <c r="M10" s="85"/>
      <c r="N10" s="86"/>
    </row>
    <row r="11" spans="1:14">
      <c r="A11" s="31" t="s">
        <v>49</v>
      </c>
      <c r="B11" s="46" t="s">
        <v>44</v>
      </c>
      <c r="C11" s="46"/>
      <c r="D11" s="46"/>
      <c r="E11" s="46"/>
      <c r="F11" s="47"/>
      <c r="G11" s="62">
        <v>1</v>
      </c>
      <c r="H11" s="63"/>
      <c r="I11" s="56">
        <v>42</v>
      </c>
      <c r="J11" s="57"/>
      <c r="K11" s="87">
        <v>1.8</v>
      </c>
      <c r="L11" s="88"/>
      <c r="M11" s="87">
        <v>0.3</v>
      </c>
      <c r="N11" s="88"/>
    </row>
    <row r="12" spans="1:14">
      <c r="A12" s="7" t="s">
        <v>50</v>
      </c>
      <c r="B12" s="46" t="s">
        <v>44</v>
      </c>
      <c r="C12" s="46"/>
      <c r="D12" s="46"/>
      <c r="E12" s="46"/>
      <c r="F12" s="47"/>
      <c r="G12" s="54">
        <v>1</v>
      </c>
      <c r="H12" s="55"/>
      <c r="I12" s="56">
        <v>27</v>
      </c>
      <c r="J12" s="57"/>
      <c r="K12" s="83">
        <v>3.5</v>
      </c>
      <c r="L12" s="84"/>
      <c r="M12" s="83">
        <v>1.3</v>
      </c>
      <c r="N12" s="84"/>
    </row>
    <row r="13" spans="1:14">
      <c r="A13" s="7" t="s">
        <v>51</v>
      </c>
      <c r="B13" s="46" t="s">
        <v>44</v>
      </c>
      <c r="C13" s="46"/>
      <c r="D13" s="46"/>
      <c r="E13" s="46"/>
      <c r="F13" s="47"/>
      <c r="G13" s="54">
        <v>1</v>
      </c>
      <c r="H13" s="55"/>
      <c r="I13" s="56">
        <v>4.5</v>
      </c>
      <c r="J13" s="57"/>
      <c r="K13" s="83">
        <v>3</v>
      </c>
      <c r="L13" s="84"/>
      <c r="M13" s="83">
        <v>1.8</v>
      </c>
      <c r="N13" s="84"/>
    </row>
    <row r="14" spans="1:14">
      <c r="A14" s="7" t="s">
        <v>53</v>
      </c>
      <c r="B14" s="46" t="s">
        <v>44</v>
      </c>
      <c r="C14" s="46"/>
      <c r="D14" s="46"/>
      <c r="E14" s="46"/>
      <c r="F14" s="47"/>
      <c r="G14" s="54">
        <v>0.9</v>
      </c>
      <c r="H14" s="55"/>
      <c r="I14" s="56">
        <v>38.299999999999997</v>
      </c>
      <c r="J14" s="57"/>
      <c r="K14" s="83">
        <v>1.2</v>
      </c>
      <c r="L14" s="84"/>
      <c r="M14" s="83">
        <v>0.2</v>
      </c>
      <c r="N14" s="84"/>
    </row>
    <row r="15" spans="1:14">
      <c r="A15" s="7" t="s">
        <v>52</v>
      </c>
      <c r="B15" s="46" t="s">
        <v>44</v>
      </c>
      <c r="C15" s="46"/>
      <c r="D15" s="46"/>
      <c r="E15" s="46"/>
      <c r="F15" s="47"/>
      <c r="G15" s="54">
        <v>0.7</v>
      </c>
      <c r="H15" s="55"/>
      <c r="I15" s="56">
        <v>38.299999999999997</v>
      </c>
      <c r="J15" s="57"/>
      <c r="K15" s="83">
        <v>1.2</v>
      </c>
      <c r="L15" s="84"/>
      <c r="M15" s="83">
        <v>0.35</v>
      </c>
      <c r="N15" s="84"/>
    </row>
    <row r="16" spans="1:14">
      <c r="A16" s="7"/>
      <c r="B16" s="46" t="s">
        <v>44</v>
      </c>
      <c r="C16" s="46"/>
      <c r="D16" s="46"/>
      <c r="E16" s="46"/>
      <c r="F16" s="47"/>
      <c r="G16" s="54"/>
      <c r="H16" s="55"/>
      <c r="I16" s="56"/>
      <c r="J16" s="57"/>
      <c r="K16" s="83"/>
      <c r="L16" s="84"/>
      <c r="M16" s="83"/>
      <c r="N16" s="84"/>
    </row>
    <row r="17" spans="1:14">
      <c r="A17" s="7"/>
      <c r="B17" s="46" t="s">
        <v>44</v>
      </c>
      <c r="C17" s="46"/>
      <c r="D17" s="46"/>
      <c r="E17" s="46"/>
      <c r="F17" s="47"/>
      <c r="G17" s="54"/>
      <c r="H17" s="55"/>
      <c r="I17" s="56"/>
      <c r="J17" s="57"/>
      <c r="K17" s="83"/>
      <c r="L17" s="84"/>
      <c r="M17" s="83"/>
      <c r="N17" s="84"/>
    </row>
    <row r="18" spans="1:14" ht="15" thickBot="1">
      <c r="A18" s="8"/>
      <c r="B18" s="48" t="s">
        <v>44</v>
      </c>
      <c r="C18" s="48"/>
      <c r="D18" s="48"/>
      <c r="E18" s="48"/>
      <c r="F18" s="49"/>
      <c r="G18" s="91"/>
      <c r="H18" s="92"/>
      <c r="I18" s="68"/>
      <c r="J18" s="69"/>
      <c r="K18" s="85"/>
      <c r="L18" s="86"/>
      <c r="M18" s="85"/>
      <c r="N18" s="86"/>
    </row>
    <row r="20" spans="1:14">
      <c r="A20" s="27" t="s">
        <v>9</v>
      </c>
      <c r="B20" s="10">
        <v>724</v>
      </c>
      <c r="C20" s="25" t="s">
        <v>40</v>
      </c>
      <c r="D20" s="15"/>
    </row>
    <row r="21" spans="1:14" ht="5.25" customHeight="1"/>
    <row r="22" spans="1:14">
      <c r="A22" s="28" t="s">
        <v>10</v>
      </c>
      <c r="B22" s="10">
        <v>22</v>
      </c>
      <c r="C22" s="25" t="s">
        <v>38</v>
      </c>
      <c r="D22" s="26" t="s">
        <v>92</v>
      </c>
      <c r="E22" s="15"/>
      <c r="M22" s="12"/>
    </row>
    <row r="23" spans="1:14" ht="5.25" customHeight="1"/>
    <row r="24" spans="1:14" ht="16.2">
      <c r="A24" s="28" t="s">
        <v>11</v>
      </c>
      <c r="B24" s="10">
        <v>0.5</v>
      </c>
      <c r="C24" s="25" t="s">
        <v>39</v>
      </c>
      <c r="D24" s="26" t="s">
        <v>45</v>
      </c>
      <c r="E24" s="15"/>
    </row>
    <row r="25" spans="1:14" ht="5.25" customHeight="1"/>
    <row r="26" spans="1:14">
      <c r="A26" s="11" t="s">
        <v>3</v>
      </c>
      <c r="B26" s="29">
        <f>0.34*B24*B20</f>
        <v>123.08000000000001</v>
      </c>
      <c r="C26" s="16"/>
      <c r="D26" s="16"/>
      <c r="E26" s="16"/>
    </row>
    <row r="28" spans="1:14">
      <c r="B28" s="89" t="str">
        <f>K7</f>
        <v>Variante 1</v>
      </c>
      <c r="C28" s="90"/>
      <c r="D28" s="95" t="str">
        <f>M7</f>
        <v>Variante 2</v>
      </c>
      <c r="E28" s="95"/>
    </row>
    <row r="29" spans="1:14">
      <c r="A29" s="4" t="s">
        <v>5</v>
      </c>
      <c r="B29" s="93">
        <f>($I$8*K8)+($I$9*K9)+($I$10*K10)</f>
        <v>1203.72</v>
      </c>
      <c r="C29" s="94"/>
      <c r="D29" s="96">
        <f>($I$8*M8)+($I$9*M9)+($I$10*M10)</f>
        <v>1203.72</v>
      </c>
      <c r="E29" s="96"/>
    </row>
    <row r="30" spans="1:14">
      <c r="A30" s="4" t="s">
        <v>6</v>
      </c>
      <c r="B30" s="93">
        <f>G11*I11*K11+G12*I12*K12+G13*I13*K13+G14*I14*K14+G15*I15*K15+G16*I16*K16+G17*I17*K17+G18*I18*K18</f>
        <v>257.13600000000002</v>
      </c>
      <c r="C30" s="94"/>
      <c r="D30" s="93">
        <f>G11*I11*M11+G12*I12*M12+G13*I13*M13+G14*I14*M14+G15*I15*M15+G16*I16*M16+G17*I17*M17+G18*I18*M18</f>
        <v>72.077500000000001</v>
      </c>
      <c r="E30" s="94"/>
    </row>
    <row r="31" spans="1:14">
      <c r="A31" s="4" t="s">
        <v>4</v>
      </c>
      <c r="B31" s="93">
        <f>B29*((B30+$B$26)/(B29+B30+$B$26))</f>
        <v>288.94703038506611</v>
      </c>
      <c r="C31" s="94"/>
      <c r="D31" s="93">
        <f>D29*((D30+$B$26)/(D29+D30+$B$26))</f>
        <v>167.93106322748062</v>
      </c>
      <c r="E31" s="94"/>
    </row>
    <row r="32" spans="1:14" ht="27" customHeight="1"/>
    <row r="33" spans="1:17" ht="43.5" customHeight="1" thickBot="1">
      <c r="B33" s="17" t="s">
        <v>7</v>
      </c>
      <c r="C33" s="17" t="s">
        <v>12</v>
      </c>
      <c r="D33" s="17" t="s">
        <v>13</v>
      </c>
      <c r="E33" s="17" t="s">
        <v>14</v>
      </c>
      <c r="F33" s="17" t="s">
        <v>15</v>
      </c>
      <c r="G33" s="17" t="s">
        <v>16</v>
      </c>
      <c r="H33" s="17" t="s">
        <v>17</v>
      </c>
      <c r="I33" s="17" t="s">
        <v>18</v>
      </c>
      <c r="J33" s="17" t="s">
        <v>19</v>
      </c>
      <c r="K33" s="17" t="s">
        <v>20</v>
      </c>
      <c r="L33" s="17" t="s">
        <v>21</v>
      </c>
      <c r="M33" s="18" t="s">
        <v>22</v>
      </c>
      <c r="N33" s="70" t="s">
        <v>46</v>
      </c>
      <c r="O33" s="70"/>
      <c r="P33" s="70"/>
      <c r="Q33" s="70"/>
    </row>
    <row r="34" spans="1:17" ht="15.6">
      <c r="A34" s="32" t="str">
        <f>K7</f>
        <v>Variante 1</v>
      </c>
      <c r="B34" s="21">
        <f>$B$22-(($B$31/$B$29)*($B$22-B36))</f>
        <v>16.831830023435288</v>
      </c>
      <c r="C34" s="21">
        <f t="shared" ref="C34:M34" si="0">$B$22-(($B$31/$B$29)*($B$22-C36))</f>
        <v>17.374331841690573</v>
      </c>
      <c r="D34" s="21">
        <f t="shared" si="0"/>
        <v>18.353715655177986</v>
      </c>
      <c r="E34" s="21">
        <f t="shared" si="0"/>
        <v>19.508332356862901</v>
      </c>
      <c r="F34" s="21">
        <f t="shared" si="0"/>
        <v>20.607738696512989</v>
      </c>
      <c r="G34" s="21">
        <f t="shared" si="0"/>
        <v>21.359079710291326</v>
      </c>
      <c r="H34" s="21">
        <f t="shared" si="0"/>
        <v>21.788760353953695</v>
      </c>
      <c r="I34" s="21">
        <f t="shared" si="0"/>
        <v>21.654335124651499</v>
      </c>
      <c r="J34" s="21">
        <f t="shared" si="0"/>
        <v>20.806976089943028</v>
      </c>
      <c r="K34" s="21">
        <f t="shared" si="0"/>
        <v>19.513133257909409</v>
      </c>
      <c r="L34" s="21">
        <f t="shared" si="0"/>
        <v>18.197686371166512</v>
      </c>
      <c r="M34" s="22">
        <f t="shared" si="0"/>
        <v>17.244707513434886</v>
      </c>
      <c r="N34" s="71">
        <f>(B34+C34+D34+E34+L34+M34)/6</f>
        <v>17.918433960294692</v>
      </c>
      <c r="O34" s="71"/>
      <c r="P34" s="72"/>
      <c r="Q34" s="73"/>
    </row>
    <row r="35" spans="1:17" ht="16.2" thickBot="1">
      <c r="A35" s="33" t="str">
        <f>M7</f>
        <v>Variante 2</v>
      </c>
      <c r="B35" s="23">
        <f t="shared" ref="B35:M35" si="1">$B$22-(($D$31/$D$29)*($B$22-B36))</f>
        <v>18.996348161293607</v>
      </c>
      <c r="C35" s="23">
        <f t="shared" si="1"/>
        <v>19.311640922811325</v>
      </c>
      <c r="D35" s="23">
        <f t="shared" si="1"/>
        <v>19.88084201440083</v>
      </c>
      <c r="E35" s="23">
        <f t="shared" si="1"/>
        <v>20.551885458161991</v>
      </c>
      <c r="F35" s="23">
        <f t="shared" si="1"/>
        <v>21.190841585485504</v>
      </c>
      <c r="G35" s="23">
        <f t="shared" si="1"/>
        <v>21.627508109180397</v>
      </c>
      <c r="H35" s="23">
        <f t="shared" si="1"/>
        <v>21.877231137108147</v>
      </c>
      <c r="I35" s="23">
        <f t="shared" si="1"/>
        <v>21.799105497086057</v>
      </c>
      <c r="J35" s="23">
        <f t="shared" si="1"/>
        <v>21.30663494480396</v>
      </c>
      <c r="K35" s="23">
        <f t="shared" si="1"/>
        <v>20.55467565959135</v>
      </c>
      <c r="L35" s="23">
        <f t="shared" si="1"/>
        <v>19.79016046794662</v>
      </c>
      <c r="M35" s="24">
        <f t="shared" si="1"/>
        <v>19.236305484218597</v>
      </c>
      <c r="N35" s="74">
        <f>(B35+C35+D35+E35+L35+M35)/6</f>
        <v>19.627863751472162</v>
      </c>
      <c r="O35" s="74"/>
      <c r="P35" s="75"/>
      <c r="Q35" s="76"/>
    </row>
    <row r="36" spans="1:17">
      <c r="A36" s="19" t="s">
        <v>2</v>
      </c>
      <c r="B36" s="20">
        <v>0.47</v>
      </c>
      <c r="C36" s="20">
        <v>2.73</v>
      </c>
      <c r="D36" s="20">
        <v>6.81</v>
      </c>
      <c r="E36" s="20">
        <v>11.62</v>
      </c>
      <c r="F36" s="20">
        <v>16.2</v>
      </c>
      <c r="G36" s="20">
        <v>19.329999999999998</v>
      </c>
      <c r="H36" s="20">
        <v>21.12</v>
      </c>
      <c r="I36" s="20">
        <v>20.56</v>
      </c>
      <c r="J36" s="20">
        <v>17.03</v>
      </c>
      <c r="K36" s="20">
        <v>11.64</v>
      </c>
      <c r="L36" s="20">
        <v>6.16</v>
      </c>
      <c r="M36" s="20">
        <v>2.19</v>
      </c>
    </row>
  </sheetData>
  <mergeCells count="72">
    <mergeCell ref="A6:F7"/>
    <mergeCell ref="G6:H7"/>
    <mergeCell ref="I6:J7"/>
    <mergeCell ref="K6:L6"/>
    <mergeCell ref="M6:N6"/>
    <mergeCell ref="K7:L7"/>
    <mergeCell ref="M7:N7"/>
    <mergeCell ref="G8:H8"/>
    <mergeCell ref="I8:J8"/>
    <mergeCell ref="K8:L8"/>
    <mergeCell ref="M8:N8"/>
    <mergeCell ref="B9:F9"/>
    <mergeCell ref="G9:H9"/>
    <mergeCell ref="I9:J9"/>
    <mergeCell ref="K9:L9"/>
    <mergeCell ref="M9:N9"/>
    <mergeCell ref="B11:F11"/>
    <mergeCell ref="G11:H11"/>
    <mergeCell ref="I11:J11"/>
    <mergeCell ref="K11:L11"/>
    <mergeCell ref="M11:N11"/>
    <mergeCell ref="B10:F10"/>
    <mergeCell ref="G10:H10"/>
    <mergeCell ref="I10:J10"/>
    <mergeCell ref="K10:L10"/>
    <mergeCell ref="M10:N10"/>
    <mergeCell ref="B13:F13"/>
    <mergeCell ref="G13:H13"/>
    <mergeCell ref="I13:J13"/>
    <mergeCell ref="K13:L13"/>
    <mergeCell ref="M13:N13"/>
    <mergeCell ref="B12:F12"/>
    <mergeCell ref="G12:H12"/>
    <mergeCell ref="I12:J12"/>
    <mergeCell ref="K12:L12"/>
    <mergeCell ref="M12:N12"/>
    <mergeCell ref="B15:F15"/>
    <mergeCell ref="G15:H15"/>
    <mergeCell ref="I15:J15"/>
    <mergeCell ref="K15:L15"/>
    <mergeCell ref="M15:N15"/>
    <mergeCell ref="B14:F14"/>
    <mergeCell ref="G14:H14"/>
    <mergeCell ref="I14:J14"/>
    <mergeCell ref="K14:L14"/>
    <mergeCell ref="M14:N14"/>
    <mergeCell ref="K16:L16"/>
    <mergeCell ref="M16:N16"/>
    <mergeCell ref="B17:F17"/>
    <mergeCell ref="G17:H17"/>
    <mergeCell ref="I17:J17"/>
    <mergeCell ref="K17:L17"/>
    <mergeCell ref="M17:N17"/>
    <mergeCell ref="B28:C28"/>
    <mergeCell ref="D28:E28"/>
    <mergeCell ref="B16:F16"/>
    <mergeCell ref="G16:H16"/>
    <mergeCell ref="I16:J16"/>
    <mergeCell ref="B18:F18"/>
    <mergeCell ref="G18:H18"/>
    <mergeCell ref="I18:J18"/>
    <mergeCell ref="K18:L18"/>
    <mergeCell ref="M18:N18"/>
    <mergeCell ref="N33:Q33"/>
    <mergeCell ref="N34:Q34"/>
    <mergeCell ref="N35:Q35"/>
    <mergeCell ref="B29:C29"/>
    <mergeCell ref="D29:E29"/>
    <mergeCell ref="B30:C30"/>
    <mergeCell ref="D30:E30"/>
    <mergeCell ref="B31:C31"/>
    <mergeCell ref="D31:E3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6"/>
  <sheetViews>
    <sheetView showGridLines="0" topLeftCell="A4" workbookViewId="0">
      <selection activeCell="A32" sqref="A32"/>
    </sheetView>
  </sheetViews>
  <sheetFormatPr baseColWidth="10" defaultColWidth="15.6640625" defaultRowHeight="14.4"/>
  <cols>
    <col min="1" max="1" width="35.6640625" customWidth="1"/>
    <col min="2" max="23" width="10.6640625" customWidth="1"/>
  </cols>
  <sheetData>
    <row r="1" spans="1:14" ht="21">
      <c r="A1" s="5" t="s">
        <v>8</v>
      </c>
    </row>
    <row r="2" spans="1:14" ht="21">
      <c r="B2" s="5"/>
      <c r="C2" s="5"/>
      <c r="D2" s="5"/>
      <c r="E2" s="5"/>
      <c r="F2" s="5"/>
      <c r="G2" s="5"/>
    </row>
    <row r="3" spans="1:14">
      <c r="A3" s="9"/>
      <c r="B3" t="s">
        <v>32</v>
      </c>
    </row>
    <row r="4" spans="1:14" ht="7.5" customHeight="1">
      <c r="A4" s="30"/>
    </row>
    <row r="5" spans="1:14" ht="15" thickBot="1"/>
    <row r="6" spans="1:14" ht="15" customHeight="1">
      <c r="A6" s="50" t="s">
        <v>37</v>
      </c>
      <c r="B6" s="51"/>
      <c r="C6" s="51"/>
      <c r="D6" s="51"/>
      <c r="E6" s="51"/>
      <c r="F6" s="51"/>
      <c r="G6" s="38" t="s">
        <v>33</v>
      </c>
      <c r="H6" s="39"/>
      <c r="I6" s="50" t="s">
        <v>1</v>
      </c>
      <c r="J6" s="64"/>
      <c r="K6" s="77" t="s">
        <v>34</v>
      </c>
      <c r="L6" s="78"/>
      <c r="M6" s="77" t="s">
        <v>34</v>
      </c>
      <c r="N6" s="78"/>
    </row>
    <row r="7" spans="1:14" ht="15" thickBot="1">
      <c r="A7" s="52"/>
      <c r="B7" s="53"/>
      <c r="C7" s="53"/>
      <c r="D7" s="53"/>
      <c r="E7" s="53"/>
      <c r="F7" s="53"/>
      <c r="G7" s="40"/>
      <c r="H7" s="41"/>
      <c r="I7" s="52"/>
      <c r="J7" s="65"/>
      <c r="K7" s="79" t="s">
        <v>35</v>
      </c>
      <c r="L7" s="80"/>
      <c r="M7" s="79" t="s">
        <v>36</v>
      </c>
      <c r="N7" s="80"/>
    </row>
    <row r="8" spans="1:14">
      <c r="A8" s="6" t="s">
        <v>47</v>
      </c>
      <c r="B8" s="13" t="s">
        <v>24</v>
      </c>
      <c r="C8" s="13"/>
      <c r="D8" s="13"/>
      <c r="E8" s="13"/>
      <c r="F8" s="14"/>
      <c r="G8" s="42"/>
      <c r="H8" s="43"/>
      <c r="I8" s="66">
        <v>467.6</v>
      </c>
      <c r="J8" s="67"/>
      <c r="K8" s="81">
        <v>2.2000000000000002</v>
      </c>
      <c r="L8" s="82"/>
      <c r="M8" s="97">
        <v>0.4</v>
      </c>
      <c r="N8" s="98"/>
    </row>
    <row r="9" spans="1:14">
      <c r="A9" s="7" t="s">
        <v>48</v>
      </c>
      <c r="B9" s="44" t="s">
        <v>24</v>
      </c>
      <c r="C9" s="44"/>
      <c r="D9" s="44"/>
      <c r="E9" s="44"/>
      <c r="F9" s="45"/>
      <c r="G9" s="58"/>
      <c r="H9" s="59"/>
      <c r="I9" s="56">
        <v>70</v>
      </c>
      <c r="J9" s="57"/>
      <c r="K9" s="83">
        <v>2.5</v>
      </c>
      <c r="L9" s="84"/>
      <c r="M9" s="99">
        <v>1.8</v>
      </c>
      <c r="N9" s="100"/>
    </row>
    <row r="10" spans="1:14" ht="15" thickBot="1">
      <c r="A10" s="8"/>
      <c r="B10" s="48" t="s">
        <v>24</v>
      </c>
      <c r="C10" s="48"/>
      <c r="D10" s="48"/>
      <c r="E10" s="48"/>
      <c r="F10" s="49"/>
      <c r="G10" s="60"/>
      <c r="H10" s="61"/>
      <c r="I10" s="68"/>
      <c r="J10" s="69"/>
      <c r="K10" s="85"/>
      <c r="L10" s="86"/>
      <c r="M10" s="85"/>
      <c r="N10" s="86"/>
    </row>
    <row r="11" spans="1:14">
      <c r="A11" s="31" t="s">
        <v>49</v>
      </c>
      <c r="B11" s="46" t="s">
        <v>44</v>
      </c>
      <c r="C11" s="46"/>
      <c r="D11" s="46"/>
      <c r="E11" s="46"/>
      <c r="F11" s="47"/>
      <c r="G11" s="62">
        <v>1</v>
      </c>
      <c r="H11" s="63"/>
      <c r="I11" s="56">
        <v>42</v>
      </c>
      <c r="J11" s="57"/>
      <c r="K11" s="87">
        <v>1.8</v>
      </c>
      <c r="L11" s="88"/>
      <c r="M11" s="87">
        <v>0.3</v>
      </c>
      <c r="N11" s="88"/>
    </row>
    <row r="12" spans="1:14">
      <c r="A12" s="7" t="s">
        <v>50</v>
      </c>
      <c r="B12" s="46" t="s">
        <v>44</v>
      </c>
      <c r="C12" s="46"/>
      <c r="D12" s="46"/>
      <c r="E12" s="46"/>
      <c r="F12" s="47"/>
      <c r="G12" s="54">
        <v>1</v>
      </c>
      <c r="H12" s="55"/>
      <c r="I12" s="56">
        <v>27</v>
      </c>
      <c r="J12" s="57"/>
      <c r="K12" s="83">
        <v>3.5</v>
      </c>
      <c r="L12" s="84"/>
      <c r="M12" s="83">
        <v>1.3</v>
      </c>
      <c r="N12" s="84"/>
    </row>
    <row r="13" spans="1:14">
      <c r="A13" s="7" t="s">
        <v>51</v>
      </c>
      <c r="B13" s="46" t="s">
        <v>44</v>
      </c>
      <c r="C13" s="46"/>
      <c r="D13" s="46"/>
      <c r="E13" s="46"/>
      <c r="F13" s="47"/>
      <c r="G13" s="54">
        <v>1</v>
      </c>
      <c r="H13" s="55"/>
      <c r="I13" s="56">
        <v>4.5</v>
      </c>
      <c r="J13" s="57"/>
      <c r="K13" s="83">
        <v>3</v>
      </c>
      <c r="L13" s="84"/>
      <c r="M13" s="83">
        <v>1.8</v>
      </c>
      <c r="N13" s="84"/>
    </row>
    <row r="14" spans="1:14">
      <c r="A14" s="7" t="s">
        <v>53</v>
      </c>
      <c r="B14" s="46" t="s">
        <v>44</v>
      </c>
      <c r="C14" s="46"/>
      <c r="D14" s="46"/>
      <c r="E14" s="46"/>
      <c r="F14" s="47"/>
      <c r="G14" s="54">
        <v>0.9</v>
      </c>
      <c r="H14" s="55"/>
      <c r="I14" s="56">
        <v>38.299999999999997</v>
      </c>
      <c r="J14" s="57"/>
      <c r="K14" s="83">
        <v>1.2</v>
      </c>
      <c r="L14" s="84"/>
      <c r="M14" s="83">
        <v>0.2</v>
      </c>
      <c r="N14" s="84"/>
    </row>
    <row r="15" spans="1:14">
      <c r="A15" s="7" t="s">
        <v>52</v>
      </c>
      <c r="B15" s="46" t="s">
        <v>44</v>
      </c>
      <c r="C15" s="46"/>
      <c r="D15" s="46"/>
      <c r="E15" s="46"/>
      <c r="F15" s="47"/>
      <c r="G15" s="54">
        <v>0.7</v>
      </c>
      <c r="H15" s="55"/>
      <c r="I15" s="56">
        <v>38.299999999999997</v>
      </c>
      <c r="J15" s="57"/>
      <c r="K15" s="83">
        <v>1.2</v>
      </c>
      <c r="L15" s="84"/>
      <c r="M15" s="83">
        <v>0.35</v>
      </c>
      <c r="N15" s="84"/>
    </row>
    <row r="16" spans="1:14">
      <c r="A16" s="7"/>
      <c r="B16" s="46" t="s">
        <v>44</v>
      </c>
      <c r="C16" s="46"/>
      <c r="D16" s="46"/>
      <c r="E16" s="46"/>
      <c r="F16" s="47"/>
      <c r="G16" s="54"/>
      <c r="H16" s="55"/>
      <c r="I16" s="56"/>
      <c r="J16" s="57"/>
      <c r="K16" s="83"/>
      <c r="L16" s="84"/>
      <c r="M16" s="83"/>
      <c r="N16" s="84"/>
    </row>
    <row r="17" spans="1:14">
      <c r="A17" s="7"/>
      <c r="B17" s="46" t="s">
        <v>44</v>
      </c>
      <c r="C17" s="46"/>
      <c r="D17" s="46"/>
      <c r="E17" s="46"/>
      <c r="F17" s="47"/>
      <c r="G17" s="54"/>
      <c r="H17" s="55"/>
      <c r="I17" s="56"/>
      <c r="J17" s="57"/>
      <c r="K17" s="83"/>
      <c r="L17" s="84"/>
      <c r="M17" s="83"/>
      <c r="N17" s="84"/>
    </row>
    <row r="18" spans="1:14" ht="15" thickBot="1">
      <c r="A18" s="8"/>
      <c r="B18" s="48" t="s">
        <v>44</v>
      </c>
      <c r="C18" s="48"/>
      <c r="D18" s="48"/>
      <c r="E18" s="48"/>
      <c r="F18" s="49"/>
      <c r="G18" s="91"/>
      <c r="H18" s="92"/>
      <c r="I18" s="68"/>
      <c r="J18" s="69"/>
      <c r="K18" s="85"/>
      <c r="L18" s="86"/>
      <c r="M18" s="85"/>
      <c r="N18" s="86"/>
    </row>
    <row r="20" spans="1:14">
      <c r="A20" s="27" t="s">
        <v>9</v>
      </c>
      <c r="B20" s="10">
        <v>724</v>
      </c>
      <c r="C20" s="25" t="s">
        <v>40</v>
      </c>
      <c r="D20" s="15"/>
    </row>
    <row r="21" spans="1:14" ht="5.25" customHeight="1"/>
    <row r="22" spans="1:14">
      <c r="A22" s="28" t="s">
        <v>10</v>
      </c>
      <c r="B22" s="10">
        <v>22</v>
      </c>
      <c r="C22" s="25" t="s">
        <v>38</v>
      </c>
      <c r="D22" s="26" t="s">
        <v>92</v>
      </c>
      <c r="E22" s="15"/>
      <c r="M22" s="12"/>
    </row>
    <row r="23" spans="1:14" ht="5.25" customHeight="1"/>
    <row r="24" spans="1:14" ht="16.2">
      <c r="A24" s="28" t="s">
        <v>11</v>
      </c>
      <c r="B24" s="10">
        <v>0.5</v>
      </c>
      <c r="C24" s="25" t="s">
        <v>39</v>
      </c>
      <c r="D24" s="26" t="s">
        <v>45</v>
      </c>
      <c r="E24" s="15"/>
    </row>
    <row r="25" spans="1:14" ht="5.25" customHeight="1"/>
    <row r="26" spans="1:14">
      <c r="A26" s="11" t="s">
        <v>3</v>
      </c>
      <c r="B26" s="29">
        <f>0.34*B24*B20</f>
        <v>123.08000000000001</v>
      </c>
      <c r="C26" s="16"/>
      <c r="D26" s="16"/>
      <c r="E26" s="16"/>
    </row>
    <row r="28" spans="1:14">
      <c r="B28" s="89" t="str">
        <f>K7</f>
        <v>Variante 1</v>
      </c>
      <c r="C28" s="90"/>
      <c r="D28" s="95" t="str">
        <f>M7</f>
        <v>Variante 2</v>
      </c>
      <c r="E28" s="95"/>
    </row>
    <row r="29" spans="1:14">
      <c r="A29" s="4" t="s">
        <v>5</v>
      </c>
      <c r="B29" s="93">
        <f>($I$8*K8)+($I$9*K9)+($I$10*K10)</f>
        <v>1203.72</v>
      </c>
      <c r="C29" s="94"/>
      <c r="D29" s="96">
        <f>($I$8*M8)+($I$9*M9)+($I$10*M10)</f>
        <v>313.04000000000002</v>
      </c>
      <c r="E29" s="96"/>
    </row>
    <row r="30" spans="1:14">
      <c r="A30" s="4" t="s">
        <v>6</v>
      </c>
      <c r="B30" s="93">
        <f>G11*I11*K11+G12*I12*K12+G13*I13*K13+G14*I14*K14+G15*I15*K15+G16*I16*K16+G17*I17*K17+G18*I18*K18</f>
        <v>257.13600000000002</v>
      </c>
      <c r="C30" s="94"/>
      <c r="D30" s="93">
        <f>G11*I11*M11+G12*I12*M12+G13*I13*M13+G14*I14*M14+G15*I15*M15+G16*I16*M16+G17*I17*M17+G18*I18*M18</f>
        <v>72.077500000000001</v>
      </c>
      <c r="E30" s="94"/>
    </row>
    <row r="31" spans="1:14">
      <c r="A31" s="4" t="s">
        <v>4</v>
      </c>
      <c r="B31" s="93">
        <f>B29*((B30+$B$26)/(B29+B30+$B$26))</f>
        <v>288.94703038506611</v>
      </c>
      <c r="C31" s="94"/>
      <c r="D31" s="93">
        <f>D29*((D30+$B$26)/(D29+D30+$B$26))</f>
        <v>120.2133103763793</v>
      </c>
      <c r="E31" s="94"/>
    </row>
    <row r="32" spans="1:14" ht="27" customHeight="1"/>
    <row r="33" spans="1:17" ht="43.5" customHeight="1" thickBot="1">
      <c r="B33" s="17" t="s">
        <v>7</v>
      </c>
      <c r="C33" s="17" t="s">
        <v>12</v>
      </c>
      <c r="D33" s="17" t="s">
        <v>13</v>
      </c>
      <c r="E33" s="17" t="s">
        <v>14</v>
      </c>
      <c r="F33" s="17" t="s">
        <v>15</v>
      </c>
      <c r="G33" s="17" t="s">
        <v>16</v>
      </c>
      <c r="H33" s="17" t="s">
        <v>17</v>
      </c>
      <c r="I33" s="17" t="s">
        <v>18</v>
      </c>
      <c r="J33" s="17" t="s">
        <v>19</v>
      </c>
      <c r="K33" s="17" t="s">
        <v>20</v>
      </c>
      <c r="L33" s="17" t="s">
        <v>21</v>
      </c>
      <c r="M33" s="18" t="s">
        <v>22</v>
      </c>
      <c r="N33" s="70" t="s">
        <v>46</v>
      </c>
      <c r="O33" s="70"/>
      <c r="P33" s="70"/>
      <c r="Q33" s="70"/>
    </row>
    <row r="34" spans="1:17" ht="15.6">
      <c r="A34" s="32" t="str">
        <f>K7</f>
        <v>Variante 1</v>
      </c>
      <c r="B34" s="21">
        <f>$B$22-(($B$31/$B$29)*($B$22-B36))</f>
        <v>16.831830023435288</v>
      </c>
      <c r="C34" s="21">
        <f t="shared" ref="C34:M34" si="0">$B$22-(($B$31/$B$29)*($B$22-C36))</f>
        <v>17.374331841690573</v>
      </c>
      <c r="D34" s="21">
        <f t="shared" si="0"/>
        <v>18.353715655177986</v>
      </c>
      <c r="E34" s="21">
        <f t="shared" si="0"/>
        <v>19.508332356862901</v>
      </c>
      <c r="F34" s="21">
        <f t="shared" si="0"/>
        <v>20.607738696512989</v>
      </c>
      <c r="G34" s="21">
        <f t="shared" si="0"/>
        <v>21.359079710291326</v>
      </c>
      <c r="H34" s="21">
        <f t="shared" si="0"/>
        <v>21.788760353953695</v>
      </c>
      <c r="I34" s="21">
        <f t="shared" si="0"/>
        <v>21.654335124651499</v>
      </c>
      <c r="J34" s="21">
        <f t="shared" si="0"/>
        <v>20.806976089943028</v>
      </c>
      <c r="K34" s="21">
        <f t="shared" si="0"/>
        <v>19.513133257909409</v>
      </c>
      <c r="L34" s="21">
        <f t="shared" si="0"/>
        <v>18.197686371166512</v>
      </c>
      <c r="M34" s="22">
        <f t="shared" si="0"/>
        <v>17.244707513434886</v>
      </c>
      <c r="N34" s="71">
        <f>(B34+C34+D34+E34+L34+M34)/6</f>
        <v>17.918433960294692</v>
      </c>
      <c r="O34" s="71"/>
      <c r="P34" s="72"/>
      <c r="Q34" s="73"/>
    </row>
    <row r="35" spans="1:17" ht="16.2" thickBot="1">
      <c r="A35" s="33" t="str">
        <f>M7</f>
        <v>Variante 2</v>
      </c>
      <c r="B35" s="23">
        <f t="shared" ref="B35:M35" si="1">$B$22-(($D$31/$D$29)*($B$22-B36))</f>
        <v>13.73207075005288</v>
      </c>
      <c r="C35" s="23">
        <f t="shared" si="1"/>
        <v>14.599953708941896</v>
      </c>
      <c r="D35" s="23">
        <f t="shared" si="1"/>
        <v>16.166751263042418</v>
      </c>
      <c r="E35" s="23">
        <f t="shared" si="1"/>
        <v>18.013882693244259</v>
      </c>
      <c r="F35" s="23">
        <f t="shared" si="1"/>
        <v>19.772689751523767</v>
      </c>
      <c r="G35" s="23">
        <f t="shared" si="1"/>
        <v>20.974669247684215</v>
      </c>
      <c r="H35" s="23">
        <f t="shared" si="1"/>
        <v>21.662063272644986</v>
      </c>
      <c r="I35" s="23">
        <f t="shared" si="1"/>
        <v>21.447012627964522</v>
      </c>
      <c r="J35" s="23">
        <f t="shared" si="1"/>
        <v>20.091425528460885</v>
      </c>
      <c r="K35" s="23">
        <f t="shared" si="1"/>
        <v>18.021563073411418</v>
      </c>
      <c r="L35" s="23">
        <f t="shared" si="1"/>
        <v>15.917138907609736</v>
      </c>
      <c r="M35" s="24">
        <f t="shared" si="1"/>
        <v>14.392583444428592</v>
      </c>
      <c r="N35" s="74">
        <f>(B35+C35+D35+E35+L35+M35)/6</f>
        <v>15.470396794553297</v>
      </c>
      <c r="O35" s="74"/>
      <c r="P35" s="75"/>
      <c r="Q35" s="76"/>
    </row>
    <row r="36" spans="1:17">
      <c r="A36" s="19" t="s">
        <v>2</v>
      </c>
      <c r="B36" s="20">
        <v>0.47</v>
      </c>
      <c r="C36" s="20">
        <v>2.73</v>
      </c>
      <c r="D36" s="20">
        <v>6.81</v>
      </c>
      <c r="E36" s="20">
        <v>11.62</v>
      </c>
      <c r="F36" s="20">
        <v>16.2</v>
      </c>
      <c r="G36" s="20">
        <v>19.329999999999998</v>
      </c>
      <c r="H36" s="20">
        <v>21.12</v>
      </c>
      <c r="I36" s="20">
        <v>20.56</v>
      </c>
      <c r="J36" s="20">
        <v>17.03</v>
      </c>
      <c r="K36" s="20">
        <v>11.64</v>
      </c>
      <c r="L36" s="20">
        <v>6.16</v>
      </c>
      <c r="M36" s="20">
        <v>2.19</v>
      </c>
    </row>
  </sheetData>
  <mergeCells count="72">
    <mergeCell ref="B29:C29"/>
    <mergeCell ref="D29:E29"/>
    <mergeCell ref="B30:C30"/>
    <mergeCell ref="D30:E30"/>
    <mergeCell ref="B31:C31"/>
    <mergeCell ref="D31:E31"/>
    <mergeCell ref="K18:L18"/>
    <mergeCell ref="M18:N18"/>
    <mergeCell ref="N33:Q33"/>
    <mergeCell ref="N34:Q34"/>
    <mergeCell ref="N35:Q35"/>
    <mergeCell ref="B28:C28"/>
    <mergeCell ref="D28:E28"/>
    <mergeCell ref="B16:F16"/>
    <mergeCell ref="G16:H16"/>
    <mergeCell ref="I16:J16"/>
    <mergeCell ref="B18:F18"/>
    <mergeCell ref="G18:H18"/>
    <mergeCell ref="I18:J18"/>
    <mergeCell ref="K16:L16"/>
    <mergeCell ref="M16:N16"/>
    <mergeCell ref="B17:F17"/>
    <mergeCell ref="G17:H17"/>
    <mergeCell ref="I17:J17"/>
    <mergeCell ref="K17:L17"/>
    <mergeCell ref="M17:N17"/>
    <mergeCell ref="B14:F14"/>
    <mergeCell ref="G14:H14"/>
    <mergeCell ref="I14:J14"/>
    <mergeCell ref="K14:L14"/>
    <mergeCell ref="M14:N14"/>
    <mergeCell ref="B15:F15"/>
    <mergeCell ref="G15:H15"/>
    <mergeCell ref="I15:J15"/>
    <mergeCell ref="K15:L15"/>
    <mergeCell ref="M15:N15"/>
    <mergeCell ref="B12:F12"/>
    <mergeCell ref="G12:H12"/>
    <mergeCell ref="I12:J12"/>
    <mergeCell ref="K12:L12"/>
    <mergeCell ref="M12:N12"/>
    <mergeCell ref="B13:F13"/>
    <mergeCell ref="G13:H13"/>
    <mergeCell ref="I13:J13"/>
    <mergeCell ref="K13:L13"/>
    <mergeCell ref="M13:N13"/>
    <mergeCell ref="B10:F10"/>
    <mergeCell ref="G10:H10"/>
    <mergeCell ref="I10:J10"/>
    <mergeCell ref="K10:L10"/>
    <mergeCell ref="M10:N10"/>
    <mergeCell ref="B11:F11"/>
    <mergeCell ref="G11:H11"/>
    <mergeCell ref="I11:J11"/>
    <mergeCell ref="K11:L11"/>
    <mergeCell ref="M11:N11"/>
    <mergeCell ref="G8:H8"/>
    <mergeCell ref="I8:J8"/>
    <mergeCell ref="K8:L8"/>
    <mergeCell ref="M8:N8"/>
    <mergeCell ref="B9:F9"/>
    <mergeCell ref="G9:H9"/>
    <mergeCell ref="I9:J9"/>
    <mergeCell ref="K9:L9"/>
    <mergeCell ref="M9:N9"/>
    <mergeCell ref="A6:F7"/>
    <mergeCell ref="G6:H7"/>
    <mergeCell ref="I6:J7"/>
    <mergeCell ref="K6:L6"/>
    <mergeCell ref="M6:N6"/>
    <mergeCell ref="K7:L7"/>
    <mergeCell ref="M7:N7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</sheetPr>
  <dimension ref="B3:R62"/>
  <sheetViews>
    <sheetView showGridLines="0" topLeftCell="A13" zoomScale="106" zoomScaleNormal="106" workbookViewId="0">
      <selection activeCell="I19" sqref="I19"/>
    </sheetView>
  </sheetViews>
  <sheetFormatPr baseColWidth="10" defaultRowHeight="14.4"/>
  <cols>
    <col min="2" max="2" width="15.109375" customWidth="1"/>
  </cols>
  <sheetData>
    <row r="3" spans="2:18" ht="32.25" customHeight="1">
      <c r="B3" s="101" t="s">
        <v>62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5" spans="2:18" ht="32.25" customHeight="1">
      <c r="B5" s="102" t="s">
        <v>54</v>
      </c>
      <c r="C5" s="103"/>
      <c r="D5" s="104"/>
      <c r="E5" s="36" t="s">
        <v>85</v>
      </c>
      <c r="F5" s="37" t="s">
        <v>86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2:18">
      <c r="F6" s="2"/>
    </row>
    <row r="7" spans="2:18">
      <c r="B7" s="1"/>
    </row>
    <row r="8" spans="2:18">
      <c r="B8" s="34" t="s">
        <v>55</v>
      </c>
      <c r="C8" t="s">
        <v>0</v>
      </c>
    </row>
    <row r="9" spans="2:18">
      <c r="B9" s="34" t="s">
        <v>56</v>
      </c>
      <c r="C9" t="s">
        <v>90</v>
      </c>
    </row>
    <row r="10" spans="2:18">
      <c r="B10" s="34" t="s">
        <v>57</v>
      </c>
      <c r="C10" t="s">
        <v>91</v>
      </c>
    </row>
    <row r="11" spans="2:18">
      <c r="B11" s="3" t="s">
        <v>58</v>
      </c>
      <c r="C11" t="s">
        <v>59</v>
      </c>
    </row>
    <row r="12" spans="2:18">
      <c r="B12" s="3" t="s">
        <v>60</v>
      </c>
      <c r="C12" t="s">
        <v>61</v>
      </c>
    </row>
    <row r="15" spans="2:18">
      <c r="B15" s="12" t="s">
        <v>89</v>
      </c>
    </row>
    <row r="23" spans="2:3">
      <c r="B23" s="3" t="s">
        <v>58</v>
      </c>
      <c r="C23" t="s">
        <v>59</v>
      </c>
    </row>
    <row r="24" spans="2:3">
      <c r="B24" s="3" t="s">
        <v>60</v>
      </c>
      <c r="C24" t="s">
        <v>61</v>
      </c>
    </row>
    <row r="25" spans="2:3">
      <c r="B25" s="3" t="s">
        <v>63</v>
      </c>
      <c r="C25" t="s">
        <v>65</v>
      </c>
    </row>
    <row r="26" spans="2:3">
      <c r="B26" s="3" t="s">
        <v>64</v>
      </c>
      <c r="C26" t="s">
        <v>66</v>
      </c>
    </row>
    <row r="27" spans="2:3">
      <c r="C27" s="2"/>
    </row>
    <row r="29" spans="2:3">
      <c r="B29" s="12" t="s">
        <v>88</v>
      </c>
    </row>
    <row r="39" spans="2:3">
      <c r="B39" s="3" t="s">
        <v>60</v>
      </c>
      <c r="C39" t="s">
        <v>61</v>
      </c>
    </row>
    <row r="40" spans="2:3">
      <c r="B40" s="3" t="s">
        <v>63</v>
      </c>
      <c r="C40" t="s">
        <v>65</v>
      </c>
    </row>
    <row r="41" spans="2:3">
      <c r="B41" s="3" t="s">
        <v>70</v>
      </c>
      <c r="C41" t="s">
        <v>68</v>
      </c>
    </row>
    <row r="42" spans="2:3" ht="16.2">
      <c r="B42" s="3" t="s">
        <v>67</v>
      </c>
      <c r="C42" t="s">
        <v>69</v>
      </c>
    </row>
    <row r="43" spans="2:3">
      <c r="B43" t="s">
        <v>71</v>
      </c>
      <c r="C43" t="s">
        <v>72</v>
      </c>
    </row>
    <row r="44" spans="2:3">
      <c r="B44" t="s">
        <v>73</v>
      </c>
      <c r="C44" t="s">
        <v>74</v>
      </c>
    </row>
    <row r="45" spans="2:3">
      <c r="B45" t="s">
        <v>75</v>
      </c>
      <c r="C45" t="s">
        <v>77</v>
      </c>
    </row>
    <row r="48" spans="2:3">
      <c r="B48" s="12" t="s">
        <v>87</v>
      </c>
    </row>
    <row r="52" spans="2:3">
      <c r="C52" t="s">
        <v>76</v>
      </c>
    </row>
    <row r="55" spans="2:3">
      <c r="B55" s="3" t="s">
        <v>64</v>
      </c>
      <c r="C55" t="s">
        <v>66</v>
      </c>
    </row>
    <row r="56" spans="2:3" ht="16.8">
      <c r="B56" t="s">
        <v>79</v>
      </c>
      <c r="C56" t="s">
        <v>78</v>
      </c>
    </row>
    <row r="57" spans="2:3">
      <c r="C57" t="s">
        <v>80</v>
      </c>
    </row>
    <row r="58" spans="2:3" ht="16.8">
      <c r="B58" t="s">
        <v>81</v>
      </c>
      <c r="C58" t="s">
        <v>84</v>
      </c>
    </row>
    <row r="59" spans="2:3" ht="15.6">
      <c r="B59" t="s">
        <v>82</v>
      </c>
      <c r="C59" t="s">
        <v>83</v>
      </c>
    </row>
    <row r="61" spans="2:3">
      <c r="B61" s="2"/>
    </row>
    <row r="62" spans="2:3">
      <c r="B62" s="2"/>
    </row>
  </sheetData>
  <mergeCells count="2">
    <mergeCell ref="B3:P3"/>
    <mergeCell ref="B5:D5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Eingabe</vt:lpstr>
      <vt:lpstr>Beispiel 1</vt:lpstr>
      <vt:lpstr>Beispiel2</vt:lpstr>
      <vt:lpstr>Grundlagen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</dc:creator>
  <cp:lastModifiedBy>Ingrid Mayrhofer</cp:lastModifiedBy>
  <dcterms:created xsi:type="dcterms:W3CDTF">2011-11-04T12:21:29Z</dcterms:created>
  <dcterms:modified xsi:type="dcterms:W3CDTF">2023-09-27T15:17:33Z</dcterms:modified>
</cp:coreProperties>
</file>